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nz\OneDrive\Documents\Автово\МА\Постановления\2025 год\"/>
    </mc:Choice>
  </mc:AlternateContent>
  <bookViews>
    <workbookView xWindow="0" yWindow="0" windowWidth="38400" windowHeight="17610"/>
  </bookViews>
  <sheets>
    <sheet name="СВОД.БР на03102025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'СВОД.БР на03102025'!$A$9:$G$252</definedName>
    <definedName name="_Экспорт" localSheetId="0">#REF!</definedName>
    <definedName name="_Экспорт">#REF!</definedName>
    <definedName name="wrn.Анализ1." localSheetId="0" hidden="1">{#N/A,#N/A,TRUE,"Вариант_2 (по заключению ОМСУ)";#N/A,#N/A,TRUE,"Вариант_4(if_МРОТ_450)_"}</definedName>
    <definedName name="wrn.Анализ1." hidden="1">{#N/A,#N/A,TRUE,"Вариант_2 (по заключению ОМСУ)";#N/A,#N/A,TRUE,"Вариант_4(if_МРОТ_450)_"}</definedName>
    <definedName name="Анализ2" localSheetId="0" hidden="1">{#N/A,#N/A,TRUE,"Вариант_2 (по заключению ОМСУ)";#N/A,#N/A,TRUE,"Вариант_4(if_МРОТ_450)_"}</definedName>
    <definedName name="Анализ2" hidden="1">{#N/A,#N/A,TRUE,"Вариант_2 (по заключению ОМСУ)";#N/A,#N/A,TRUE,"Вариант_4(if_МРОТ_450)_"}</definedName>
    <definedName name="Анализ3" localSheetId="0" hidden="1">{#N/A,#N/A,TRUE,"Вариант_2 (по заключению ОМСУ)";#N/A,#N/A,TRUE,"Вариант_4(if_МРОТ_450)_"}</definedName>
    <definedName name="Анализ3" hidden="1">{#N/A,#N/A,TRUE,"Вариант_2 (по заключению ОМСУ)";#N/A,#N/A,TRUE,"Вариант_4(if_МРОТ_450)_"}</definedName>
    <definedName name="классность">[1]Справочники!#REF!</definedName>
    <definedName name="наименование" localSheetId="0">#REF!</definedName>
    <definedName name="наименование">#REF!</definedName>
    <definedName name="_xlnm.Print_Area" localSheetId="0">'СВОД.БР на03102025'!$A$1:$G$249</definedName>
    <definedName name="Перечень_МО" localSheetId="0">#REF!</definedName>
    <definedName name="Перечень_МО">#REF!</definedName>
    <definedName name="признак" localSheetId="0">[1]Справочники!#REF!</definedName>
    <definedName name="признак">[1]Справочники!#REF!</definedName>
    <definedName name="Список" localSheetId="0">#REF!</definedName>
    <definedName name="Список">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0" i="1" l="1"/>
  <c r="F250" i="1"/>
  <c r="E250" i="1"/>
  <c r="G243" i="1"/>
  <c r="G242" i="1" s="1"/>
  <c r="F243" i="1"/>
  <c r="E243" i="1"/>
  <c r="E242" i="1" s="1"/>
  <c r="F242" i="1"/>
  <c r="G241" i="1"/>
  <c r="G240" i="1" s="1"/>
  <c r="G239" i="1" s="1"/>
  <c r="F241" i="1"/>
  <c r="F240" i="1" s="1"/>
  <c r="F239" i="1" s="1"/>
  <c r="E241" i="1"/>
  <c r="E240" i="1" s="1"/>
  <c r="E239" i="1" s="1"/>
  <c r="G238" i="1"/>
  <c r="F238" i="1"/>
  <c r="E238" i="1"/>
  <c r="G237" i="1"/>
  <c r="F237" i="1"/>
  <c r="E237" i="1"/>
  <c r="G231" i="1"/>
  <c r="G230" i="1" s="1"/>
  <c r="G229" i="1" s="1"/>
  <c r="G228" i="1" s="1"/>
  <c r="G227" i="1" s="1"/>
  <c r="F231" i="1"/>
  <c r="F230" i="1" s="1"/>
  <c r="F229" i="1" s="1"/>
  <c r="F228" i="1" s="1"/>
  <c r="F227" i="1" s="1"/>
  <c r="E230" i="1"/>
  <c r="E229" i="1" s="1"/>
  <c r="E228" i="1" s="1"/>
  <c r="E227" i="1" s="1"/>
  <c r="G222" i="1"/>
  <c r="G221" i="1" s="1"/>
  <c r="F222" i="1"/>
  <c r="F221" i="1" s="1"/>
  <c r="E222" i="1"/>
  <c r="E221" i="1" s="1"/>
  <c r="G219" i="1"/>
  <c r="G218" i="1" s="1"/>
  <c r="F219" i="1"/>
  <c r="F218" i="1" s="1"/>
  <c r="E219" i="1"/>
  <c r="E218" i="1" s="1"/>
  <c r="G215" i="1"/>
  <c r="G214" i="1" s="1"/>
  <c r="F215" i="1"/>
  <c r="F214" i="1" s="1"/>
  <c r="E215" i="1"/>
  <c r="E214" i="1" s="1"/>
  <c r="G211" i="1"/>
  <c r="G210" i="1" s="1"/>
  <c r="G209" i="1" s="1"/>
  <c r="F211" i="1"/>
  <c r="F210" i="1" s="1"/>
  <c r="F209" i="1" s="1"/>
  <c r="E211" i="1"/>
  <c r="E210" i="1" s="1"/>
  <c r="E209" i="1" s="1"/>
  <c r="G205" i="1"/>
  <c r="F205" i="1"/>
  <c r="F204" i="1" s="1"/>
  <c r="F203" i="1" s="1"/>
  <c r="F202" i="1" s="1"/>
  <c r="E205" i="1"/>
  <c r="E204" i="1" s="1"/>
  <c r="E203" i="1" s="1"/>
  <c r="E202" i="1" s="1"/>
  <c r="G204" i="1"/>
  <c r="G203" i="1" s="1"/>
  <c r="G202" i="1" s="1"/>
  <c r="G201" i="1"/>
  <c r="G200" i="1" s="1"/>
  <c r="G199" i="1" s="1"/>
  <c r="G198" i="1" s="1"/>
  <c r="F201" i="1"/>
  <c r="E201" i="1"/>
  <c r="E200" i="1" s="1"/>
  <c r="E199" i="1" s="1"/>
  <c r="E198" i="1" s="1"/>
  <c r="F200" i="1"/>
  <c r="F199" i="1" s="1"/>
  <c r="F198" i="1" s="1"/>
  <c r="G195" i="1"/>
  <c r="G194" i="1" s="1"/>
  <c r="G193" i="1" s="1"/>
  <c r="G192" i="1" s="1"/>
  <c r="F195" i="1"/>
  <c r="F194" i="1" s="1"/>
  <c r="F193" i="1" s="1"/>
  <c r="F192" i="1" s="1"/>
  <c r="E195" i="1"/>
  <c r="E194" i="1" s="1"/>
  <c r="E193" i="1" s="1"/>
  <c r="E192" i="1" s="1"/>
  <c r="G191" i="1"/>
  <c r="G190" i="1" s="1"/>
  <c r="G189" i="1" s="1"/>
  <c r="G188" i="1" s="1"/>
  <c r="G187" i="1" s="1"/>
  <c r="F191" i="1"/>
  <c r="F190" i="1" s="1"/>
  <c r="F189" i="1" s="1"/>
  <c r="F188" i="1" s="1"/>
  <c r="F187" i="1" s="1"/>
  <c r="E191" i="1"/>
  <c r="E190" i="1" s="1"/>
  <c r="E189" i="1" s="1"/>
  <c r="E188" i="1" s="1"/>
  <c r="E187" i="1" s="1"/>
  <c r="G184" i="1"/>
  <c r="G183" i="1" s="1"/>
  <c r="G182" i="1" s="1"/>
  <c r="G181" i="1" s="1"/>
  <c r="G180" i="1" s="1"/>
  <c r="F184" i="1"/>
  <c r="F183" i="1" s="1"/>
  <c r="F182" i="1" s="1"/>
  <c r="F181" i="1" s="1"/>
  <c r="F180" i="1" s="1"/>
  <c r="E184" i="1"/>
  <c r="E183" i="1" s="1"/>
  <c r="E182" i="1" s="1"/>
  <c r="E181" i="1" s="1"/>
  <c r="E180" i="1" s="1"/>
  <c r="E179" i="1"/>
  <c r="E178" i="1" s="1"/>
  <c r="E177" i="1" s="1"/>
  <c r="E176" i="1" s="1"/>
  <c r="E175" i="1" s="1"/>
  <c r="E174" i="1" s="1"/>
  <c r="E173" i="1" s="1"/>
  <c r="G178" i="1"/>
  <c r="G177" i="1" s="1"/>
  <c r="G176" i="1" s="1"/>
  <c r="G175" i="1" s="1"/>
  <c r="G174" i="1" s="1"/>
  <c r="F178" i="1"/>
  <c r="F177" i="1" s="1"/>
  <c r="F176" i="1" s="1"/>
  <c r="F175" i="1" s="1"/>
  <c r="F174" i="1" s="1"/>
  <c r="G171" i="1"/>
  <c r="G170" i="1" s="1"/>
  <c r="G169" i="1" s="1"/>
  <c r="F171" i="1"/>
  <c r="E171" i="1"/>
  <c r="E170" i="1" s="1"/>
  <c r="E169" i="1" s="1"/>
  <c r="F170" i="1"/>
  <c r="F169" i="1" s="1"/>
  <c r="G167" i="1"/>
  <c r="G166" i="1" s="1"/>
  <c r="G165" i="1" s="1"/>
  <c r="F167" i="1"/>
  <c r="F166" i="1" s="1"/>
  <c r="F165" i="1" s="1"/>
  <c r="E167" i="1"/>
  <c r="E166" i="1" s="1"/>
  <c r="E165" i="1" s="1"/>
  <c r="G163" i="1"/>
  <c r="G162" i="1" s="1"/>
  <c r="G161" i="1" s="1"/>
  <c r="F163" i="1"/>
  <c r="F162" i="1" s="1"/>
  <c r="F161" i="1" s="1"/>
  <c r="E163" i="1"/>
  <c r="E162" i="1" s="1"/>
  <c r="E161" i="1" s="1"/>
  <c r="G159" i="1"/>
  <c r="G158" i="1" s="1"/>
  <c r="G157" i="1" s="1"/>
  <c r="F159" i="1"/>
  <c r="F158" i="1" s="1"/>
  <c r="F157" i="1" s="1"/>
  <c r="E159" i="1"/>
  <c r="E158" i="1" s="1"/>
  <c r="E157" i="1" s="1"/>
  <c r="G155" i="1"/>
  <c r="G154" i="1" s="1"/>
  <c r="G153" i="1" s="1"/>
  <c r="F155" i="1"/>
  <c r="F154" i="1" s="1"/>
  <c r="F153" i="1" s="1"/>
  <c r="E155" i="1"/>
  <c r="E154" i="1" s="1"/>
  <c r="E153" i="1" s="1"/>
  <c r="G151" i="1"/>
  <c r="F151" i="1"/>
  <c r="F150" i="1" s="1"/>
  <c r="F149" i="1" s="1"/>
  <c r="F148" i="1" s="1"/>
  <c r="G150" i="1"/>
  <c r="G149" i="1" s="1"/>
  <c r="G148" i="1" s="1"/>
  <c r="E150" i="1"/>
  <c r="E149" i="1" s="1"/>
  <c r="E148" i="1" s="1"/>
  <c r="G146" i="1"/>
  <c r="G145" i="1" s="1"/>
  <c r="G144" i="1" s="1"/>
  <c r="F146" i="1"/>
  <c r="F145" i="1" s="1"/>
  <c r="F144" i="1" s="1"/>
  <c r="E146" i="1"/>
  <c r="E145" i="1" s="1"/>
  <c r="E144" i="1" s="1"/>
  <c r="E142" i="1"/>
  <c r="E141" i="1" s="1"/>
  <c r="E140" i="1" s="1"/>
  <c r="E139" i="1" s="1"/>
  <c r="E138" i="1" s="1"/>
  <c r="G141" i="1"/>
  <c r="G140" i="1" s="1"/>
  <c r="G139" i="1" s="1"/>
  <c r="G138" i="1" s="1"/>
  <c r="F141" i="1"/>
  <c r="F140" i="1" s="1"/>
  <c r="F139" i="1" s="1"/>
  <c r="F138" i="1" s="1"/>
  <c r="E136" i="1"/>
  <c r="E135" i="1" s="1"/>
  <c r="E134" i="1" s="1"/>
  <c r="E133" i="1" s="1"/>
  <c r="G135" i="1"/>
  <c r="G134" i="1" s="1"/>
  <c r="G133" i="1" s="1"/>
  <c r="F135" i="1"/>
  <c r="F134" i="1" s="1"/>
  <c r="F133" i="1" s="1"/>
  <c r="E132" i="1"/>
  <c r="E131" i="1" s="1"/>
  <c r="E130" i="1" s="1"/>
  <c r="E129" i="1" s="1"/>
  <c r="G131" i="1"/>
  <c r="G130" i="1" s="1"/>
  <c r="G129" i="1" s="1"/>
  <c r="F131" i="1"/>
  <c r="F130" i="1" s="1"/>
  <c r="F129" i="1" s="1"/>
  <c r="E128" i="1"/>
  <c r="E127" i="1" s="1"/>
  <c r="E126" i="1" s="1"/>
  <c r="E125" i="1" s="1"/>
  <c r="G127" i="1"/>
  <c r="G126" i="1" s="1"/>
  <c r="G125" i="1" s="1"/>
  <c r="F127" i="1"/>
  <c r="F126" i="1" s="1"/>
  <c r="F125" i="1" s="1"/>
  <c r="G120" i="1"/>
  <c r="G119" i="1" s="1"/>
  <c r="F120" i="1"/>
  <c r="F119" i="1" s="1"/>
  <c r="E120" i="1"/>
  <c r="E119" i="1"/>
  <c r="G118" i="1"/>
  <c r="G117" i="1" s="1"/>
  <c r="G116" i="1" s="1"/>
  <c r="F118" i="1"/>
  <c r="F117" i="1" s="1"/>
  <c r="F116" i="1" s="1"/>
  <c r="E118" i="1"/>
  <c r="E117" i="1" s="1"/>
  <c r="E116" i="1" s="1"/>
  <c r="E115" i="1"/>
  <c r="E114" i="1"/>
  <c r="G113" i="1"/>
  <c r="G112" i="1" s="1"/>
  <c r="F113" i="1"/>
  <c r="F112" i="1"/>
  <c r="G107" i="1"/>
  <c r="G106" i="1" s="1"/>
  <c r="F107" i="1"/>
  <c r="F106" i="1" s="1"/>
  <c r="E107" i="1"/>
  <c r="E106" i="1"/>
  <c r="G103" i="1"/>
  <c r="G102" i="1" s="1"/>
  <c r="F103" i="1"/>
  <c r="F102" i="1" s="1"/>
  <c r="E103" i="1"/>
  <c r="E102" i="1" s="1"/>
  <c r="G96" i="1"/>
  <c r="G95" i="1" s="1"/>
  <c r="G94" i="1" s="1"/>
  <c r="G93" i="1" s="1"/>
  <c r="G92" i="1" s="1"/>
  <c r="F96" i="1"/>
  <c r="F95" i="1" s="1"/>
  <c r="F94" i="1" s="1"/>
  <c r="F93" i="1" s="1"/>
  <c r="F92" i="1" s="1"/>
  <c r="E96" i="1"/>
  <c r="E95" i="1"/>
  <c r="E94" i="1" s="1"/>
  <c r="E93" i="1" s="1"/>
  <c r="E92" i="1" s="1"/>
  <c r="G91" i="1"/>
  <c r="G90" i="1" s="1"/>
  <c r="G89" i="1" s="1"/>
  <c r="G88" i="1" s="1"/>
  <c r="F91" i="1"/>
  <c r="F90" i="1" s="1"/>
  <c r="F89" i="1" s="1"/>
  <c r="F88" i="1" s="1"/>
  <c r="E91" i="1"/>
  <c r="E90" i="1" s="1"/>
  <c r="E89" i="1" s="1"/>
  <c r="E88" i="1" s="1"/>
  <c r="G86" i="1"/>
  <c r="G85" i="1" s="1"/>
  <c r="G84" i="1" s="1"/>
  <c r="F86" i="1"/>
  <c r="F85" i="1" s="1"/>
  <c r="F84" i="1" s="1"/>
  <c r="E86" i="1"/>
  <c r="E85" i="1" s="1"/>
  <c r="E84" i="1" s="1"/>
  <c r="G83" i="1"/>
  <c r="G82" i="1" s="1"/>
  <c r="G81" i="1" s="1"/>
  <c r="G80" i="1" s="1"/>
  <c r="F83" i="1"/>
  <c r="F82" i="1" s="1"/>
  <c r="F81" i="1" s="1"/>
  <c r="F80" i="1" s="1"/>
  <c r="E83" i="1"/>
  <c r="E82" i="1" s="1"/>
  <c r="E81" i="1" s="1"/>
  <c r="E80" i="1" s="1"/>
  <c r="G76" i="1"/>
  <c r="G75" i="1" s="1"/>
  <c r="G74" i="1" s="1"/>
  <c r="F76" i="1"/>
  <c r="E76" i="1"/>
  <c r="E75" i="1" s="1"/>
  <c r="E74" i="1" s="1"/>
  <c r="F75" i="1"/>
  <c r="F74" i="1" s="1"/>
  <c r="E73" i="1"/>
  <c r="E72" i="1" s="1"/>
  <c r="E71" i="1" s="1"/>
  <c r="G72" i="1"/>
  <c r="G71" i="1" s="1"/>
  <c r="F72" i="1"/>
  <c r="F71" i="1" s="1"/>
  <c r="G70" i="1"/>
  <c r="F70" i="1"/>
  <c r="E70" i="1"/>
  <c r="E68" i="1" s="1"/>
  <c r="E67" i="1" s="1"/>
  <c r="E66" i="1" s="1"/>
  <c r="G69" i="1"/>
  <c r="F69" i="1"/>
  <c r="F68" i="1" s="1"/>
  <c r="F67" i="1" s="1"/>
  <c r="F66" i="1" s="1"/>
  <c r="E69" i="1"/>
  <c r="G65" i="1"/>
  <c r="F65" i="1"/>
  <c r="E65" i="1"/>
  <c r="G64" i="1"/>
  <c r="F64" i="1"/>
  <c r="E64" i="1"/>
  <c r="E61" i="1"/>
  <c r="E60" i="1"/>
  <c r="E59" i="1"/>
  <c r="G58" i="1"/>
  <c r="F58" i="1"/>
  <c r="F57" i="1" s="1"/>
  <c r="G57" i="1"/>
  <c r="G55" i="1"/>
  <c r="G54" i="1" s="1"/>
  <c r="F55" i="1"/>
  <c r="F54" i="1" s="1"/>
  <c r="E55" i="1"/>
  <c r="E54" i="1" s="1"/>
  <c r="G53" i="1"/>
  <c r="F53" i="1"/>
  <c r="E53" i="1"/>
  <c r="G52" i="1"/>
  <c r="G51" i="1" s="1"/>
  <c r="G50" i="1" s="1"/>
  <c r="G49" i="1" s="1"/>
  <c r="F52" i="1"/>
  <c r="E52" i="1"/>
  <c r="G45" i="1"/>
  <c r="G44" i="1" s="1"/>
  <c r="G43" i="1" s="1"/>
  <c r="G42" i="1" s="1"/>
  <c r="F45" i="1"/>
  <c r="F44" i="1" s="1"/>
  <c r="F43" i="1" s="1"/>
  <c r="F42" i="1" s="1"/>
  <c r="E45" i="1"/>
  <c r="E44" i="1" s="1"/>
  <c r="E43" i="1" s="1"/>
  <c r="E42" i="1" s="1"/>
  <c r="G41" i="1"/>
  <c r="G40" i="1" s="1"/>
  <c r="G39" i="1" s="1"/>
  <c r="G38" i="1" s="1"/>
  <c r="G37" i="1" s="1"/>
  <c r="F41" i="1"/>
  <c r="F40" i="1" s="1"/>
  <c r="F39" i="1" s="1"/>
  <c r="F38" i="1" s="1"/>
  <c r="F37" i="1" s="1"/>
  <c r="E41" i="1"/>
  <c r="E40" i="1" s="1"/>
  <c r="E39" i="1" s="1"/>
  <c r="E38" i="1" s="1"/>
  <c r="G36" i="1"/>
  <c r="F36" i="1"/>
  <c r="E36" i="1"/>
  <c r="G35" i="1"/>
  <c r="F35" i="1"/>
  <c r="E35" i="1"/>
  <c r="G34" i="1"/>
  <c r="F34" i="1"/>
  <c r="E34" i="1"/>
  <c r="G31" i="1"/>
  <c r="G29" i="1" s="1"/>
  <c r="G28" i="1" s="1"/>
  <c r="F31" i="1"/>
  <c r="F29" i="1" s="1"/>
  <c r="F28" i="1" s="1"/>
  <c r="E31" i="1"/>
  <c r="G30" i="1"/>
  <c r="E30" i="1"/>
  <c r="G27" i="1"/>
  <c r="F27" i="1"/>
  <c r="E27" i="1"/>
  <c r="G26" i="1"/>
  <c r="F26" i="1"/>
  <c r="E26" i="1"/>
  <c r="G22" i="1"/>
  <c r="G21" i="1" s="1"/>
  <c r="G20" i="1" s="1"/>
  <c r="G19" i="1" s="1"/>
  <c r="F22" i="1"/>
  <c r="F21" i="1" s="1"/>
  <c r="F20" i="1" s="1"/>
  <c r="F19" i="1" s="1"/>
  <c r="E22" i="1"/>
  <c r="E21" i="1" s="1"/>
  <c r="E20" i="1" s="1"/>
  <c r="E19" i="1" s="1"/>
  <c r="G17" i="1"/>
  <c r="F17" i="1"/>
  <c r="E17" i="1"/>
  <c r="G16" i="1"/>
  <c r="F16" i="1"/>
  <c r="E16" i="1"/>
  <c r="E25" i="1" l="1"/>
  <c r="F25" i="1"/>
  <c r="F24" i="1" s="1"/>
  <c r="F33" i="1"/>
  <c r="F32" i="1" s="1"/>
  <c r="G25" i="1"/>
  <c r="G24" i="1" s="1"/>
  <c r="G101" i="1"/>
  <c r="G99" i="1" s="1"/>
  <c r="G98" i="1" s="1"/>
  <c r="G152" i="1"/>
  <c r="E63" i="1"/>
  <c r="E62" i="1" s="1"/>
  <c r="E15" i="1"/>
  <c r="E14" i="1" s="1"/>
  <c r="E13" i="1" s="1"/>
  <c r="E12" i="1" s="1"/>
  <c r="E37" i="1"/>
  <c r="E58" i="1"/>
  <c r="E57" i="1" s="1"/>
  <c r="E113" i="1"/>
  <c r="E112" i="1" s="1"/>
  <c r="E111" i="1" s="1"/>
  <c r="F124" i="1"/>
  <c r="F213" i="1"/>
  <c r="F208" i="1" s="1"/>
  <c r="F207" i="1" s="1"/>
  <c r="F206" i="1" s="1"/>
  <c r="E236" i="1"/>
  <c r="E235" i="1" s="1"/>
  <c r="E234" i="1" s="1"/>
  <c r="E233" i="1" s="1"/>
  <c r="E232" i="1" s="1"/>
  <c r="E226" i="1" s="1"/>
  <c r="G63" i="1"/>
  <c r="G62" i="1" s="1"/>
  <c r="G48" i="1" s="1"/>
  <c r="E101" i="1"/>
  <c r="E99" i="1" s="1"/>
  <c r="E98" i="1" s="1"/>
  <c r="G173" i="1"/>
  <c r="E33" i="1"/>
  <c r="E32" i="1" s="1"/>
  <c r="E51" i="1"/>
  <c r="E50" i="1" s="1"/>
  <c r="G68" i="1"/>
  <c r="G67" i="1" s="1"/>
  <c r="G66" i="1" s="1"/>
  <c r="F15" i="1"/>
  <c r="F14" i="1" s="1"/>
  <c r="F13" i="1" s="1"/>
  <c r="F12" i="1" s="1"/>
  <c r="F51" i="1"/>
  <c r="F50" i="1" s="1"/>
  <c r="F49" i="1" s="1"/>
  <c r="F48" i="1" s="1"/>
  <c r="F63" i="1"/>
  <c r="F62" i="1" s="1"/>
  <c r="F236" i="1"/>
  <c r="F235" i="1" s="1"/>
  <c r="F234" i="1" s="1"/>
  <c r="F233" i="1" s="1"/>
  <c r="F232" i="1" s="1"/>
  <c r="F226" i="1" s="1"/>
  <c r="G213" i="1"/>
  <c r="G208" i="1" s="1"/>
  <c r="G207" i="1" s="1"/>
  <c r="G206" i="1" s="1"/>
  <c r="G124" i="1"/>
  <c r="E29" i="1"/>
  <c r="E28" i="1" s="1"/>
  <c r="G15" i="1"/>
  <c r="G14" i="1" s="1"/>
  <c r="G13" i="1" s="1"/>
  <c r="G12" i="1" s="1"/>
  <c r="G33" i="1"/>
  <c r="G32" i="1" s="1"/>
  <c r="F173" i="1"/>
  <c r="G236" i="1"/>
  <c r="G235" i="1" s="1"/>
  <c r="G234" i="1" s="1"/>
  <c r="G233" i="1" s="1"/>
  <c r="G232" i="1" s="1"/>
  <c r="G226" i="1" s="1"/>
  <c r="G79" i="1"/>
  <c r="G78" i="1"/>
  <c r="F79" i="1"/>
  <c r="F78" i="1"/>
  <c r="E24" i="1"/>
  <c r="E79" i="1"/>
  <c r="E78" i="1"/>
  <c r="F197" i="1"/>
  <c r="F186" i="1" s="1"/>
  <c r="F101" i="1"/>
  <c r="F152" i="1"/>
  <c r="F143" i="1" s="1"/>
  <c r="F137" i="1" s="1"/>
  <c r="E197" i="1"/>
  <c r="E186" i="1" s="1"/>
  <c r="E213" i="1"/>
  <c r="E208" i="1" s="1"/>
  <c r="E207" i="1" s="1"/>
  <c r="E206" i="1" s="1"/>
  <c r="F111" i="1"/>
  <c r="F110" i="1" s="1"/>
  <c r="F109" i="1" s="1"/>
  <c r="E124" i="1"/>
  <c r="G100" i="1"/>
  <c r="G111" i="1"/>
  <c r="E152" i="1"/>
  <c r="E143" i="1" s="1"/>
  <c r="E137" i="1" s="1"/>
  <c r="G197" i="1"/>
  <c r="G186" i="1" s="1"/>
  <c r="G143" i="1"/>
  <c r="G137" i="1" s="1"/>
  <c r="G47" i="1" l="1"/>
  <c r="E100" i="1"/>
  <c r="F23" i="1"/>
  <c r="F18" i="1" s="1"/>
  <c r="F11" i="1" s="1"/>
  <c r="F10" i="1" s="1"/>
  <c r="E49" i="1"/>
  <c r="E48" i="1" s="1"/>
  <c r="G23" i="1"/>
  <c r="G18" i="1" s="1"/>
  <c r="G110" i="1"/>
  <c r="G109" i="1" s="1"/>
  <c r="G11" i="1"/>
  <c r="G10" i="1" s="1"/>
  <c r="F47" i="1"/>
  <c r="E110" i="1"/>
  <c r="E109" i="1" s="1"/>
  <c r="E47" i="1"/>
  <c r="E23" i="1"/>
  <c r="E18" i="1" s="1"/>
  <c r="E11" i="1" s="1"/>
  <c r="E10" i="1" s="1"/>
  <c r="F99" i="1"/>
  <c r="F98" i="1" s="1"/>
  <c r="F100" i="1"/>
  <c r="G46" i="1"/>
  <c r="G247" i="1" s="1"/>
  <c r="F46" i="1" l="1"/>
  <c r="F247" i="1" s="1"/>
  <c r="F249" i="1" s="1"/>
  <c r="E46" i="1"/>
  <c r="E247" i="1" s="1"/>
  <c r="E249" i="1" s="1"/>
  <c r="E251" i="1" s="1"/>
  <c r="E252" i="1" s="1"/>
  <c r="G249" i="1"/>
  <c r="G252" i="1" l="1"/>
  <c r="G251" i="1"/>
  <c r="F252" i="1"/>
  <c r="F251" i="1"/>
</calcChain>
</file>

<file path=xl/sharedStrings.xml><?xml version="1.0" encoding="utf-8"?>
<sst xmlns="http://schemas.openxmlformats.org/spreadsheetml/2006/main" count="687" uniqueCount="178">
  <si>
    <t>Глава местной администрации МО МО Автово ____________ А.В.Кесаев</t>
  </si>
  <si>
    <t xml:space="preserve">  СВОДНАЯ БЮДЖЕТНАЯ РОСПИСЬ МУНИЦИПАЛЬНОГО ОБРАЗОВАНИЯ МУНИЦИПАЛЬНЫЙ ОКРУГ АВТОВО НА 2025 ГОД И ПЛАНОВЫЙ ПЕРИОД 2026-2027 Г</t>
  </si>
  <si>
    <t>Главные распорядители средств местного бюджета МО МО Автово : муниципальный совет МО Автово (код 964), местная администрация МО МО Автово (код 928)</t>
  </si>
  <si>
    <t xml:space="preserve">                Наименование </t>
  </si>
  <si>
    <t>Код раздела, подраздела</t>
  </si>
  <si>
    <t>Код целевой статьи</t>
  </si>
  <si>
    <t>Код вида расходов (группа, подгруппа, элемент)</t>
  </si>
  <si>
    <t>Сумма (тыс.руб.)2025 г</t>
  </si>
  <si>
    <t>плановый период</t>
  </si>
  <si>
    <t>Муниципальный совет внутригородского муниципального образования города федерального значения Санкт-Петербурга муниципальный округ Автово (код главного распорядителя бюджетных средств 964)</t>
  </si>
  <si>
    <t>Общегосударственные вопросы</t>
  </si>
  <si>
    <t>0100</t>
  </si>
  <si>
    <t xml:space="preserve">Функционирование высшего должностного лица субъекта Российской Федерации и муниципального образования  </t>
  </si>
  <si>
    <t>0102</t>
  </si>
  <si>
    <t xml:space="preserve">Глава муниципального образования         </t>
  </si>
  <si>
    <t>00201 00011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</si>
  <si>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</si>
  <si>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</si>
  <si>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</si>
  <si>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</si>
  <si>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         </t>
  </si>
  <si>
    <t>0103</t>
  </si>
  <si>
    <t>Компенсация депутатам, осуществляющим свои полномочия на непостоянной основе</t>
  </si>
  <si>
    <t>00203 00022</t>
  </si>
  <si>
    <t>Иные выплаты государственных (муниципальных) органов привлекаемым лицам</t>
  </si>
  <si>
    <t xml:space="preserve">Аппарат представительного органа муниципального образования </t>
  </si>
  <si>
    <t>00204 00021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</si>
  <si>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</si>
  <si>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</si>
  <si>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 xml:space="preserve">Прочая закупка товаров, работ и услуг </t>
  </si>
  <si>
    <t>Закупка энергетических ресурсов</t>
  </si>
  <si>
    <t>Иные бюджетные ассигнования</t>
  </si>
  <si>
    <t xml:space="preserve">Уплата налогов, сборов и иных платежей  </t>
  </si>
  <si>
    <t>Уплата налога на имущество организаций и земельного налога</t>
  </si>
  <si>
    <t>Уплата прочих налогов, сборов</t>
  </si>
  <si>
    <t>Уплата иных платежей</t>
  </si>
  <si>
    <t>ДРУГИЕ ОБЩЕГОСУДАРСТВЕННЫЕ ВОПРОСЫ</t>
  </si>
  <si>
    <t>0113</t>
  </si>
  <si>
    <t>Уплата членских взносов на осуществление деятельности Совета муниципальных образований Санкт-Петербурга и содержание его органов</t>
  </si>
  <si>
    <t>09205 00441</t>
  </si>
  <si>
    <t>Уплата прочих налогов, сборов и иных платежей</t>
  </si>
  <si>
    <t>Уплата добровольного целевого взноса членов Совета                                муниципальных образований Санкт-Петербурга на организацию празднования 20-летия Совета муниципальных образований Санкт-Петербура</t>
  </si>
  <si>
    <t>09208 00442</t>
  </si>
  <si>
    <t>Местная администрация внутригородского муниципального образования города федерального значения Санкт-Петербурга муниципальный округ Автово (код главного распорядителя бюджетных средств 928)</t>
  </si>
  <si>
    <t>ОБЩЕГОСУДАРСТВЕННЫЕ ВОПРОСЫ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</si>
  <si>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</si>
  <si>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</si>
  <si>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Содержание и обеспечение деятельности местной администрации (исполнительно-распорядительного органа) муниципального образования</t>
  </si>
  <si>
    <t>00203 00032</t>
  </si>
  <si>
    <t>Расходы на исполнение государственного полномочия по организации осуществлению деятельности по опеке и попечительству за счет средств местного бюджета</t>
  </si>
  <si>
    <t>00200 N0850</t>
  </si>
  <si>
    <t>Расходы на исполнение государственного полномочия по организации осуществлению деятельности по опеке и попечительству за счет субвенций из бюджета Санкт-Петербурга</t>
  </si>
  <si>
    <t>00200 G0850</t>
  </si>
  <si>
    <t>РЕЗЕРВНЫЕ ФОНДЫ</t>
  </si>
  <si>
    <t>0111</t>
  </si>
  <si>
    <t>Резервный фонд местной  администрации</t>
  </si>
  <si>
    <t>07001 00061</t>
  </si>
  <si>
    <t>Резервные средства</t>
  </si>
  <si>
    <t>Исполнение судебных решений</t>
  </si>
  <si>
    <t>Исполнение судебных актов РФ и  мировых соглашений по возмещению вреда, причиненного гражданину или юридическому лицу в результате незаконных действий (бездействия) органов местного самоуправления либо должностных лиц этих органов, а также деятельности государственных (муниципальных) учреждений</t>
  </si>
  <si>
    <t>09200 00281</t>
  </si>
  <si>
    <t>Исполнение судебных актов</t>
  </si>
  <si>
    <t>Исполнение судебных актов Российской Федерации и мировых соглашений по возмещению причиненного вреда</t>
  </si>
  <si>
    <t>Осуществление защиты прав потребителей</t>
  </si>
  <si>
    <t>09207 00743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</si>
  <si>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</si>
  <si>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09200 G0100</t>
  </si>
  <si>
    <t xml:space="preserve">НАЦИОНАЛЬНАЯ БЕЗОПАСНОСТЬ И ПРАВООХРАНИТЕЛЬНАЯ ДЕЯТЕЛЬНОСТЬ       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</si>
  <si>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</si>
  <si>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</si>
  <si>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0310</t>
  </si>
  <si>
    <t>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</t>
  </si>
  <si>
    <t xml:space="preserve">21903 00091 </t>
  </si>
  <si>
    <t>21903 00091</t>
  </si>
  <si>
    <t>НАЦИОНАЛЬНАЯ ЭКОНОМИКА</t>
  </si>
  <si>
    <t>0400</t>
  </si>
  <si>
    <t>Общеэкономические вопросы</t>
  </si>
  <si>
    <t>0401</t>
  </si>
  <si>
    <t>Выполнение функций муниципальным казенным учреждением "Автовский Центр благоустройства и социального развития"</t>
  </si>
  <si>
    <t>Организация и финансирование временного трудоустройства несовершеннолетних в возрасте от 14 до 18 лет в свободное от учебы время</t>
  </si>
  <si>
    <t>51002 00101</t>
  </si>
  <si>
    <t>Расходы на выплаты персоналу казенных учреждений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</si>
  <si>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</si>
  <si>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</si>
  <si>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ЖИЛИЩНО-КОММУНАЛЬНОЕ ХОЗЯЙСТВО      </t>
  </si>
  <si>
    <t>0500</t>
  </si>
  <si>
    <t xml:space="preserve">Благоустройство  </t>
  </si>
  <si>
    <t>0503</t>
  </si>
  <si>
    <t xml:space="preserve">Содержание и обеспечение деятельности муниципального (казенного) учреждения, осуществляющего руководство и управление в сфере жилищно-коммунального хозяйства </t>
  </si>
  <si>
    <t>00299 01461</t>
  </si>
  <si>
    <t>Организация благоустройства территории муниципального образования</t>
  </si>
  <si>
    <t>60001 01131</t>
  </si>
  <si>
    <t>Закупка товаров, работ и услуг для государственных (муниципальных) нужд</t>
  </si>
  <si>
    <t>Осуществление работ в сфере озеленения на территории муниципального образования</t>
  </si>
  <si>
    <t>60003 01151</t>
  </si>
  <si>
    <t>Участие в реализации мер по профилактике дорожно-транспортного травматизма на территории муниципального образования, включая размещение, содержание и ремонт искусственных неровностей на внутриквартальных проездах</t>
  </si>
  <si>
    <t>79501 00491</t>
  </si>
  <si>
    <t>Прочая закупка товаров, работ и услуг</t>
  </si>
  <si>
    <t xml:space="preserve">ОБРАЗОВАНИЕ         </t>
  </si>
  <si>
    <t>0700</t>
  </si>
  <si>
    <t>Профессиональная подготовка, переподготовка и повышение квалификации</t>
  </si>
  <si>
    <t>0705</t>
  </si>
  <si>
    <t>Расходы на  организацию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муниципальных советов муниципальных образований, муниципальных служащих и работников муниципальных учреждений, организация подготовки кадров для муниципальной службы в порядке, предусмотренном законодательством Российской Федерации об образовании и законодательством Российской Федерации о муниципальной службе</t>
  </si>
  <si>
    <t>00205 00181</t>
  </si>
  <si>
    <t>Другие вопросы в области образования</t>
  </si>
  <si>
    <t>0709</t>
  </si>
  <si>
    <t>Осуществлению экологического просвещения, а также организации экологического воспитания и формированию экологической культуры в области обращения с твердыми коммунальными отходами</t>
  </si>
  <si>
    <t>79508 00471</t>
  </si>
  <si>
    <t>Выполнение функций муниципальным казенным учреждением "Физкультурно-спортивный клуб "Автово"</t>
  </si>
  <si>
    <t>Участие в деятельности по профилактике правонарушений  в  Санкт-Петербурге</t>
  </si>
  <si>
    <t>79502 00511</t>
  </si>
  <si>
    <t>Проведение работ по военно-патриотическому воспитанию граждан</t>
  </si>
  <si>
    <t>43101 00191</t>
  </si>
  <si>
    <t>Участие в деятельности по профилактике наркомании в Санкт-Петербурге</t>
  </si>
  <si>
    <t>79504 00531</t>
  </si>
  <si>
    <t>Участие в профилактике терроризма и экстремизма, а также в минимизации и (или) ликвидации последствий их проявлений  на территории муниципального образования</t>
  </si>
  <si>
    <t>79505 00521</t>
  </si>
  <si>
    <t xml:space="preserve">79505 00521 </t>
  </si>
  <si>
    <t>Участие в создании условий для  реализации мер, направленных на  укрепление межнационального и межконфессионального согласия, сохранение и развитие языков и культуры народов Российской Федерации, проживающих на территории муниципального образования, социальную и культурную адаптацию мигрантов, профилактику межнациональных (межэтнических) конфликтов</t>
  </si>
  <si>
    <t>79507 00591</t>
  </si>
  <si>
    <t xml:space="preserve">КУЛЬТУРА, КИНЕМАТОГРАФИЯ           </t>
  </si>
  <si>
    <t>0800</t>
  </si>
  <si>
    <t xml:space="preserve">КУЛЬТУРА </t>
  </si>
  <si>
    <t>0801</t>
  </si>
  <si>
    <t>Организация и проведение местных и участие в организации и проведении городских праздничных и иных зрелищных мероприятий</t>
  </si>
  <si>
    <t>44001 00201</t>
  </si>
  <si>
    <t>Другие вопросы в области культуры, кинематографии</t>
  </si>
  <si>
    <t>0804</t>
  </si>
  <si>
    <t>Организация и проведение досуговых мероприятий для жителей муниципального образования</t>
  </si>
  <si>
    <t>43102 00561</t>
  </si>
  <si>
    <t xml:space="preserve">СОЦИАЛЬНАЯ ПОЛИТИКА             </t>
  </si>
  <si>
    <t>1000</t>
  </si>
  <si>
    <t>Пенсионное обеспечение</t>
  </si>
  <si>
    <t>1001</t>
  </si>
  <si>
    <t>Расходы по назначению, выплате, перерасчету пенсии за выслугу лет лицам. Замещавшим должности муниципальной службы в органах местного самоуправления, муниципальных органах муниципальных образований, а также приостановлению, возобновлению, прекращению выплаты пенсии за выслугу лет в соответствии с законом Санкт-Петербурга</t>
  </si>
  <si>
    <t>50502 00232</t>
  </si>
  <si>
    <t>Социальное обеспечение и иные выплаты населению</t>
  </si>
  <si>
    <t>Публичные нормативные социальные выплаты гражданам</t>
  </si>
  <si>
    <t>Иные пенсии, социальные доплаты к пенсиям</t>
  </si>
  <si>
    <t>Социальное обеспечение населения</t>
  </si>
  <si>
    <t>1003</t>
  </si>
  <si>
    <t>Расходы по назначению, выплате, перерасчету ежемесячной доплаты за стаж (общую продолжительность) работы (службы) в органах местного самоуправления, муниципальных органах муниципальных образований к страховой пенсии по старости, страховой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самоуправления, муниципальных органах муниципальных образований (далее - доплата к пенсии), а также приостановление, возобновление, прекращение выплаты доплаты к пенсии в соответствии с законом Санкт-Петербурга</t>
  </si>
  <si>
    <t>50501 00231</t>
  </si>
  <si>
    <t xml:space="preserve">Охрана семьи и детства </t>
  </si>
  <si>
    <t>1004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</si>
  <si>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</si>
  <si>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51100 G0860</t>
  </si>
  <si>
    <t>Пособия, компенсации, меры социальной поддержки по публичным нормативным обязательствам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</si>
  <si>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</si>
  <si>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51100 G0870</t>
  </si>
  <si>
    <t xml:space="preserve">Социальные выплаты гражданам, кроме публичных нормативных социальных выплат
</t>
  </si>
  <si>
    <t>Приобретение товаров, работ, услуг в пользу граждан в целях их социального обеспечения</t>
  </si>
  <si>
    <t xml:space="preserve">ФИЗИЧЕСКАЯ КУЛЬТУРА И СПОРТ          </t>
  </si>
  <si>
    <t>1100</t>
  </si>
  <si>
    <t>Физическая культура</t>
  </si>
  <si>
    <t>1101</t>
  </si>
  <si>
    <t>Обеспечение условий для развития на территории муниципального образования физической культуры и массового спорта</t>
  </si>
  <si>
    <t>48701 00241</t>
  </si>
  <si>
    <t>Содержание и обеспечение деятельности муниципального (казенного) учреждения физической культуры и спорта</t>
  </si>
  <si>
    <t>48702 00462</t>
  </si>
  <si>
    <t xml:space="preserve">СРЕДСТВА МАССОВОЙ ИНФОРМАЦИИ              </t>
  </si>
  <si>
    <t>1200</t>
  </si>
  <si>
    <t>Периодическая печать и издательства</t>
  </si>
  <si>
    <t>1202</t>
  </si>
  <si>
    <t>Выполнение функций муниципальным казенным учреждением "Редакция газеты "Автовские ведомости". Опубликование муниципальных правовых актов, иной официальной  информации</t>
  </si>
  <si>
    <t>45703 00252</t>
  </si>
  <si>
    <t xml:space="preserve">Другие вопросы в области средств массовой информации </t>
  </si>
  <si>
    <t>1204</t>
  </si>
  <si>
    <t>Содержание и обеспечение деятельности муниципального (казенного) учреждения "Редакция газеты "Автовские ведомости"</t>
  </si>
  <si>
    <t>45702 00251</t>
  </si>
  <si>
    <t>Периодические издания, учрежденные исполнительными органами местного самоуправления</t>
  </si>
  <si>
    <t xml:space="preserve"> ИТОГО</t>
  </si>
  <si>
    <t>Условно утвержденные расход</t>
  </si>
  <si>
    <t>09209 00001</t>
  </si>
  <si>
    <t>Всего  расходов с условно утверденными</t>
  </si>
  <si>
    <t>Доходы (план)</t>
  </si>
  <si>
    <t>Доходы -расходы</t>
  </si>
  <si>
    <t xml:space="preserve">Приложение к постановлению местной администрации МО МО Автово от 03 октября 2025года № 31-п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</si>
</sst>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.000_);_(* \(#,##0.000\);_(* &quot;-&quot;??_);_(@_)"/>
    <numFmt numFmtId="166" formatCode="#,##0.0"/>
    <numFmt numFmtId="167" formatCode="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6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78">
    <xf numFmtId="0" fontId="0" fillId="0" borderId="0" xfId="0"/>
    <xf numFmtId="0" fontId="2" fillId="2" borderId="0" xfId="1" applyFont="1" applyFill="1" applyAlignment="1">
      <alignment horizontal="right"/>
    </xf>
    <xf numFmtId="4" fontId="1" fillId="0" borderId="0" xfId="1" applyNumberFormat="1"/>
    <xf numFmtId="0" fontId="1" fillId="0" borderId="0" xfId="1"/>
    <xf numFmtId="0" fontId="2" fillId="2" borderId="0" xfId="2" applyFont="1" applyFill="1" applyAlignment="1">
      <alignment horizontal="right"/>
    </xf>
    <xf numFmtId="0" fontId="4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wrapText="1"/>
    </xf>
    <xf numFmtId="0" fontId="7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left" vertical="center" wrapText="1"/>
    </xf>
    <xf numFmtId="165" fontId="4" fillId="0" borderId="7" xfId="3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5" xfId="1" applyFont="1" applyBorder="1"/>
    <xf numFmtId="4" fontId="4" fillId="0" borderId="6" xfId="1" applyNumberFormat="1" applyFont="1" applyBorder="1"/>
    <xf numFmtId="0" fontId="4" fillId="0" borderId="6" xfId="1" applyFont="1" applyBorder="1" applyAlignment="1">
      <alignment horizontal="left" vertical="center"/>
    </xf>
    <xf numFmtId="49" fontId="4" fillId="0" borderId="4" xfId="3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166" fontId="1" fillId="0" borderId="0" xfId="1" applyNumberFormat="1"/>
    <xf numFmtId="0" fontId="4" fillId="0" borderId="5" xfId="1" applyFont="1" applyBorder="1" applyAlignment="1">
      <alignment horizontal="left" vertical="center" wrapText="1"/>
    </xf>
    <xf numFmtId="49" fontId="4" fillId="0" borderId="8" xfId="3" applyNumberFormat="1" applyFont="1" applyBorder="1" applyAlignment="1">
      <alignment horizontal="center"/>
    </xf>
    <xf numFmtId="49" fontId="4" fillId="0" borderId="5" xfId="1" applyNumberFormat="1" applyFont="1" applyBorder="1" applyAlignment="1">
      <alignment horizontal="center"/>
    </xf>
    <xf numFmtId="0" fontId="4" fillId="0" borderId="4" xfId="1" applyFont="1" applyBorder="1"/>
    <xf numFmtId="0" fontId="4" fillId="0" borderId="5" xfId="1" applyFont="1" applyBorder="1" applyAlignment="1">
      <alignment horizontal="left" vertical="center"/>
    </xf>
    <xf numFmtId="49" fontId="4" fillId="0" borderId="4" xfId="1" applyNumberFormat="1" applyFont="1" applyBorder="1" applyAlignment="1">
      <alignment horizontal="center"/>
    </xf>
    <xf numFmtId="4" fontId="4" fillId="3" borderId="6" xfId="1" applyNumberFormat="1" applyFont="1" applyFill="1" applyBorder="1"/>
    <xf numFmtId="0" fontId="4" fillId="0" borderId="2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/>
    </xf>
    <xf numFmtId="0" fontId="2" fillId="0" borderId="4" xfId="1" applyFont="1" applyBorder="1" applyAlignment="1">
      <alignment horizontal="left" vertical="center" wrapText="1"/>
    </xf>
    <xf numFmtId="49" fontId="2" fillId="0" borderId="4" xfId="1" applyNumberFormat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4" fontId="2" fillId="0" borderId="6" xfId="1" applyNumberFormat="1" applyFont="1" applyBorder="1"/>
    <xf numFmtId="0" fontId="1" fillId="0" borderId="0" xfId="1" applyAlignment="1">
      <alignment wrapText="1"/>
    </xf>
    <xf numFmtId="166" fontId="9" fillId="0" borderId="0" xfId="1" applyNumberFormat="1" applyFont="1"/>
    <xf numFmtId="0" fontId="2" fillId="0" borderId="4" xfId="1" applyFont="1" applyBorder="1" applyAlignment="1">
      <alignment horizontal="left" wrapText="1"/>
    </xf>
    <xf numFmtId="49" fontId="2" fillId="0" borderId="5" xfId="1" applyNumberFormat="1" applyFont="1" applyBorder="1" applyAlignment="1">
      <alignment horizontal="center"/>
    </xf>
    <xf numFmtId="166" fontId="2" fillId="0" borderId="4" xfId="1" applyNumberFormat="1" applyFont="1" applyBorder="1"/>
    <xf numFmtId="49" fontId="4" fillId="0" borderId="5" xfId="1" applyNumberFormat="1" applyFont="1" applyBorder="1" applyAlignment="1">
      <alignment horizontal="center" wrapText="1"/>
    </xf>
    <xf numFmtId="0" fontId="4" fillId="0" borderId="4" xfId="1" applyFont="1" applyBorder="1" applyAlignment="1">
      <alignment wrapText="1"/>
    </xf>
    <xf numFmtId="4" fontId="4" fillId="0" borderId="6" xfId="1" applyNumberFormat="1" applyFont="1" applyBorder="1" applyAlignment="1">
      <alignment wrapText="1"/>
    </xf>
    <xf numFmtId="0" fontId="4" fillId="2" borderId="4" xfId="1" applyFont="1" applyFill="1" applyBorder="1" applyAlignment="1">
      <alignment horizontal="left" vertical="center" wrapText="1"/>
    </xf>
    <xf numFmtId="49" fontId="4" fillId="0" borderId="6" xfId="1" applyNumberFormat="1" applyFont="1" applyBorder="1" applyAlignment="1">
      <alignment horizontal="center"/>
    </xf>
    <xf numFmtId="0" fontId="2" fillId="0" borderId="5" xfId="1" applyFont="1" applyBorder="1" applyAlignment="1">
      <alignment horizontal="left" vertical="center" wrapText="1"/>
    </xf>
    <xf numFmtId="49" fontId="2" fillId="0" borderId="9" xfId="1" applyNumberFormat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4" fillId="0" borderId="4" xfId="1" applyFont="1" applyBorder="1" applyAlignment="1">
      <alignment horizontal="left" vertical="center" wrapText="1"/>
    </xf>
    <xf numFmtId="49" fontId="4" fillId="0" borderId="9" xfId="1" applyNumberFormat="1" applyFont="1" applyBorder="1" applyAlignment="1">
      <alignment horizontal="center"/>
    </xf>
    <xf numFmtId="4" fontId="2" fillId="0" borderId="9" xfId="1" applyNumberFormat="1" applyFont="1" applyBorder="1"/>
    <xf numFmtId="0" fontId="2" fillId="0" borderId="4" xfId="1" applyFont="1" applyBorder="1" applyAlignment="1">
      <alignment horizontal="left" vertical="center"/>
    </xf>
    <xf numFmtId="49" fontId="2" fillId="0" borderId="6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4" fillId="0" borderId="4" xfId="1" applyFont="1" applyBorder="1" applyAlignment="1">
      <alignment horizontal="left" vertical="center"/>
    </xf>
    <xf numFmtId="0" fontId="4" fillId="0" borderId="6" xfId="1" applyFont="1" applyBorder="1" applyAlignment="1">
      <alignment horizontal="center"/>
    </xf>
    <xf numFmtId="4" fontId="4" fillId="4" borderId="6" xfId="1" applyNumberFormat="1" applyFont="1" applyFill="1" applyBorder="1"/>
    <xf numFmtId="0" fontId="2" fillId="0" borderId="9" xfId="1" applyFont="1" applyBorder="1" applyAlignment="1">
      <alignment horizontal="center"/>
    </xf>
    <xf numFmtId="4" fontId="4" fillId="0" borderId="4" xfId="1" applyNumberFormat="1" applyFont="1" applyBorder="1" applyAlignment="1">
      <alignment horizontal="right"/>
    </xf>
    <xf numFmtId="4" fontId="4" fillId="0" borderId="9" xfId="1" applyNumberFormat="1" applyFont="1" applyBorder="1" applyAlignment="1">
      <alignment horizontal="right"/>
    </xf>
    <xf numFmtId="4" fontId="2" fillId="0" borderId="4" xfId="1" applyNumberFormat="1" applyFont="1" applyBorder="1" applyAlignment="1">
      <alignment horizontal="right"/>
    </xf>
    <xf numFmtId="4" fontId="2" fillId="0" borderId="9" xfId="1" applyNumberFormat="1" applyFont="1" applyBorder="1" applyAlignment="1">
      <alignment horizontal="right"/>
    </xf>
    <xf numFmtId="167" fontId="4" fillId="0" borderId="4" xfId="1" applyNumberFormat="1" applyFont="1" applyBorder="1"/>
    <xf numFmtId="4" fontId="4" fillId="0" borderId="9" xfId="1" applyNumberFormat="1" applyFont="1" applyBorder="1"/>
    <xf numFmtId="4" fontId="4" fillId="3" borderId="9" xfId="1" applyNumberFormat="1" applyFont="1" applyFill="1" applyBorder="1"/>
    <xf numFmtId="4" fontId="2" fillId="0" borderId="4" xfId="1" applyNumberFormat="1" applyFont="1" applyBorder="1"/>
    <xf numFmtId="167" fontId="1" fillId="0" borderId="0" xfId="1" applyNumberFormat="1"/>
    <xf numFmtId="0" fontId="4" fillId="2" borderId="5" xfId="1" applyFont="1" applyFill="1" applyBorder="1" applyAlignment="1">
      <alignment horizontal="left" vertical="center" wrapText="1"/>
    </xf>
    <xf numFmtId="4" fontId="4" fillId="2" borderId="6" xfId="1" applyNumberFormat="1" applyFont="1" applyFill="1" applyBorder="1"/>
    <xf numFmtId="49" fontId="4" fillId="2" borderId="4" xfId="1" applyNumberFormat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center"/>
    </xf>
    <xf numFmtId="4" fontId="4" fillId="4" borderId="9" xfId="1" applyNumberFormat="1" applyFont="1" applyFill="1" applyBorder="1"/>
    <xf numFmtId="0" fontId="2" fillId="2" borderId="4" xfId="1" applyFont="1" applyFill="1" applyBorder="1" applyAlignment="1">
      <alignment horizontal="left" vertical="center"/>
    </xf>
    <xf numFmtId="0" fontId="2" fillId="0" borderId="4" xfId="1" applyFont="1" applyBorder="1"/>
    <xf numFmtId="0" fontId="2" fillId="0" borderId="6" xfId="1" applyFont="1" applyBorder="1"/>
    <xf numFmtId="0" fontId="10" fillId="0" borderId="0" xfId="0" applyFont="1" applyAlignment="1">
      <alignment wrapText="1"/>
    </xf>
    <xf numFmtId="0" fontId="4" fillId="0" borderId="6" xfId="1" applyFont="1" applyBorder="1"/>
    <xf numFmtId="0" fontId="10" fillId="0" borderId="4" xfId="0" applyFont="1" applyBorder="1"/>
    <xf numFmtId="4" fontId="4" fillId="5" borderId="9" xfId="1" applyNumberFormat="1" applyFont="1" applyFill="1" applyBorder="1" applyAlignment="1">
      <alignment horizontal="right"/>
    </xf>
    <xf numFmtId="4" fontId="2" fillId="2" borderId="9" xfId="1" applyNumberFormat="1" applyFont="1" applyFill="1" applyBorder="1" applyAlignment="1">
      <alignment horizontal="right"/>
    </xf>
    <xf numFmtId="49" fontId="2" fillId="0" borderId="7" xfId="1" applyNumberFormat="1" applyFont="1" applyBorder="1" applyAlignment="1">
      <alignment horizontal="center"/>
    </xf>
    <xf numFmtId="49" fontId="4" fillId="0" borderId="7" xfId="1" applyNumberFormat="1" applyFont="1" applyBorder="1" applyAlignment="1">
      <alignment horizontal="center"/>
    </xf>
    <xf numFmtId="4" fontId="4" fillId="5" borderId="6" xfId="1" applyNumberFormat="1" applyFont="1" applyFill="1" applyBorder="1"/>
    <xf numFmtId="166" fontId="2" fillId="0" borderId="4" xfId="1" applyNumberFormat="1" applyFont="1" applyBorder="1" applyAlignment="1">
      <alignment horizontal="right"/>
    </xf>
    <xf numFmtId="0" fontId="4" fillId="0" borderId="9" xfId="1" applyFont="1" applyBorder="1" applyAlignment="1">
      <alignment horizontal="center"/>
    </xf>
    <xf numFmtId="0" fontId="4" fillId="0" borderId="3" xfId="1" applyFont="1" applyBorder="1" applyAlignment="1">
      <alignment horizontal="left" vertical="center" wrapText="1"/>
    </xf>
    <xf numFmtId="2" fontId="4" fillId="0" borderId="4" xfId="1" applyNumberFormat="1" applyFont="1" applyBorder="1" applyAlignment="1">
      <alignment horizontal="left" vertical="center" wrapText="1"/>
    </xf>
    <xf numFmtId="4" fontId="2" fillId="0" borderId="5" xfId="1" applyNumberFormat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/>
    </xf>
    <xf numFmtId="2" fontId="2" fillId="0" borderId="4" xfId="1" applyNumberFormat="1" applyFont="1" applyBorder="1" applyAlignment="1">
      <alignment horizontal="left" vertical="center" wrapText="1"/>
    </xf>
    <xf numFmtId="4" fontId="2" fillId="2" borderId="9" xfId="1" applyNumberFormat="1" applyFont="1" applyFill="1" applyBorder="1"/>
    <xf numFmtId="166" fontId="2" fillId="2" borderId="4" xfId="1" applyNumberFormat="1" applyFont="1" applyFill="1" applyBorder="1"/>
    <xf numFmtId="0" fontId="4" fillId="2" borderId="4" xfId="1" applyFont="1" applyFill="1" applyBorder="1"/>
    <xf numFmtId="49" fontId="4" fillId="0" borderId="6" xfId="4" applyNumberFormat="1" applyFont="1" applyBorder="1" applyAlignment="1">
      <alignment horizontal="center"/>
    </xf>
    <xf numFmtId="49" fontId="4" fillId="0" borderId="6" xfId="5" applyNumberFormat="1" applyFont="1" applyBorder="1" applyAlignment="1">
      <alignment horizontal="center"/>
    </xf>
    <xf numFmtId="0" fontId="4" fillId="0" borderId="9" xfId="5" applyFont="1" applyBorder="1" applyAlignment="1">
      <alignment horizontal="center"/>
    </xf>
    <xf numFmtId="4" fontId="4" fillId="6" borderId="6" xfId="5" applyNumberFormat="1" applyFont="1" applyFill="1" applyBorder="1"/>
    <xf numFmtId="49" fontId="2" fillId="0" borderId="9" xfId="5" applyNumberFormat="1" applyFont="1" applyBorder="1" applyAlignment="1">
      <alignment horizontal="center"/>
    </xf>
    <xf numFmtId="0" fontId="2" fillId="0" borderId="4" xfId="5" applyFont="1" applyBorder="1" applyAlignment="1">
      <alignment horizontal="center"/>
    </xf>
    <xf numFmtId="4" fontId="2" fillId="0" borderId="9" xfId="5" applyNumberFormat="1" applyFont="1" applyBorder="1"/>
    <xf numFmtId="4" fontId="2" fillId="0" borderId="6" xfId="5" applyNumberFormat="1" applyFont="1" applyBorder="1"/>
    <xf numFmtId="166" fontId="2" fillId="0" borderId="4" xfId="5" applyNumberFormat="1" applyFont="1" applyBorder="1"/>
    <xf numFmtId="49" fontId="2" fillId="0" borderId="6" xfId="5" applyNumberFormat="1" applyFont="1" applyBorder="1" applyAlignment="1">
      <alignment horizontal="center"/>
    </xf>
    <xf numFmtId="0" fontId="2" fillId="0" borderId="4" xfId="5" applyFont="1" applyBorder="1" applyAlignment="1">
      <alignment horizontal="left" vertical="center"/>
    </xf>
    <xf numFmtId="0" fontId="4" fillId="0" borderId="4" xfId="1" applyFont="1" applyBorder="1" applyAlignment="1">
      <alignment horizontal="left" vertical="top" wrapText="1"/>
    </xf>
    <xf numFmtId="0" fontId="4" fillId="0" borderId="4" xfId="1" applyFont="1" applyBorder="1" applyAlignment="1">
      <alignment vertical="center" wrapText="1"/>
    </xf>
    <xf numFmtId="0" fontId="2" fillId="2" borderId="4" xfId="1" applyFont="1" applyFill="1" applyBorder="1"/>
    <xf numFmtId="4" fontId="2" fillId="2" borderId="6" xfId="1" applyNumberFormat="1" applyFont="1" applyFill="1" applyBorder="1"/>
    <xf numFmtId="4" fontId="4" fillId="5" borderId="9" xfId="1" applyNumberFormat="1" applyFont="1" applyFill="1" applyBorder="1"/>
    <xf numFmtId="49" fontId="2" fillId="2" borderId="4" xfId="1" applyNumberFormat="1" applyFont="1" applyFill="1" applyBorder="1" applyAlignment="1">
      <alignment horizontal="center"/>
    </xf>
    <xf numFmtId="0" fontId="4" fillId="0" borderId="4" xfId="5" applyFont="1" applyBorder="1" applyAlignment="1">
      <alignment horizontal="left" vertical="center"/>
    </xf>
    <xf numFmtId="0" fontId="4" fillId="0" borderId="3" xfId="5" applyFont="1" applyBorder="1" applyAlignment="1">
      <alignment horizontal="left" vertical="center"/>
    </xf>
    <xf numFmtId="0" fontId="4" fillId="0" borderId="3" xfId="5" applyFont="1" applyBorder="1" applyAlignment="1">
      <alignment vertical="center" wrapText="1"/>
    </xf>
    <xf numFmtId="49" fontId="4" fillId="0" borderId="4" xfId="5" applyNumberFormat="1" applyFont="1" applyBorder="1" applyAlignment="1">
      <alignment horizontal="center"/>
    </xf>
    <xf numFmtId="0" fontId="4" fillId="0" borderId="4" xfId="5" applyFont="1" applyBorder="1" applyAlignment="1">
      <alignment horizontal="center"/>
    </xf>
    <xf numFmtId="4" fontId="4" fillId="0" borderId="9" xfId="5" applyNumberFormat="1" applyFont="1" applyBorder="1"/>
    <xf numFmtId="0" fontId="4" fillId="0" borderId="4" xfId="5" applyFont="1" applyBorder="1" applyAlignment="1">
      <alignment horizontal="left" vertical="center" wrapText="1"/>
    </xf>
    <xf numFmtId="0" fontId="4" fillId="0" borderId="5" xfId="5" applyFont="1" applyBorder="1" applyAlignment="1">
      <alignment horizontal="left" vertical="center" wrapText="1"/>
    </xf>
    <xf numFmtId="49" fontId="2" fillId="0" borderId="4" xfId="5" applyNumberFormat="1" applyFont="1" applyBorder="1" applyAlignment="1">
      <alignment horizontal="center"/>
    </xf>
    <xf numFmtId="4" fontId="4" fillId="5" borderId="9" xfId="5" applyNumberFormat="1" applyFont="1" applyFill="1" applyBorder="1"/>
    <xf numFmtId="4" fontId="4" fillId="7" borderId="6" xfId="1" applyNumberFormat="1" applyFont="1" applyFill="1" applyBorder="1"/>
    <xf numFmtId="0" fontId="2" fillId="0" borderId="5" xfId="1" applyFont="1" applyBorder="1" applyAlignment="1">
      <alignment horizontal="left" vertical="center"/>
    </xf>
    <xf numFmtId="4" fontId="4" fillId="7" borderId="9" xfId="1" applyNumberFormat="1" applyFont="1" applyFill="1" applyBorder="1"/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 wrapText="1"/>
    </xf>
    <xf numFmtId="49" fontId="11" fillId="0" borderId="4" xfId="0" applyNumberFormat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center"/>
    </xf>
    <xf numFmtId="4" fontId="4" fillId="6" borderId="9" xfId="1" applyNumberFormat="1" applyFont="1" applyFill="1" applyBorder="1"/>
    <xf numFmtId="49" fontId="4" fillId="0" borderId="4" xfId="1" applyNumberFormat="1" applyFont="1" applyBorder="1"/>
    <xf numFmtId="0" fontId="4" fillId="8" borderId="4" xfId="1" applyFont="1" applyFill="1" applyBorder="1"/>
    <xf numFmtId="49" fontId="2" fillId="8" borderId="4" xfId="1" applyNumberFormat="1" applyFont="1" applyFill="1" applyBorder="1" applyAlignment="1">
      <alignment horizontal="center"/>
    </xf>
    <xf numFmtId="167" fontId="4" fillId="8" borderId="4" xfId="1" applyNumberFormat="1" applyFont="1" applyFill="1" applyBorder="1"/>
    <xf numFmtId="4" fontId="4" fillId="8" borderId="9" xfId="1" applyNumberFormat="1" applyFont="1" applyFill="1" applyBorder="1"/>
    <xf numFmtId="0" fontId="7" fillId="0" borderId="4" xfId="1" applyFont="1" applyBorder="1"/>
    <xf numFmtId="49" fontId="12" fillId="0" borderId="4" xfId="1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 vertical="center"/>
    </xf>
    <xf numFmtId="0" fontId="12" fillId="0" borderId="4" xfId="1" applyFont="1" applyBorder="1" applyAlignment="1">
      <alignment horizontal="center"/>
    </xf>
    <xf numFmtId="166" fontId="12" fillId="0" borderId="4" xfId="1" applyNumberFormat="1" applyFont="1" applyBorder="1"/>
    <xf numFmtId="166" fontId="4" fillId="8" borderId="4" xfId="1" applyNumberFormat="1" applyFont="1" applyFill="1" applyBorder="1"/>
    <xf numFmtId="4" fontId="4" fillId="0" borderId="4" xfId="1" applyNumberFormat="1" applyFont="1" applyBorder="1"/>
    <xf numFmtId="0" fontId="5" fillId="0" borderId="4" xfId="1" applyFont="1" applyBorder="1"/>
    <xf numFmtId="166" fontId="4" fillId="0" borderId="4" xfId="1" applyNumberFormat="1" applyFont="1" applyBorder="1"/>
    <xf numFmtId="0" fontId="8" fillId="0" borderId="0" xfId="1" applyFont="1"/>
    <xf numFmtId="49" fontId="13" fillId="0" borderId="0" xfId="1" applyNumberFormat="1" applyFont="1" applyAlignment="1">
      <alignment horizontal="center"/>
    </xf>
    <xf numFmtId="49" fontId="13" fillId="0" borderId="0" xfId="1" applyNumberFormat="1" applyFont="1"/>
    <xf numFmtId="0" fontId="13" fillId="0" borderId="0" xfId="1" applyFont="1"/>
    <xf numFmtId="166" fontId="8" fillId="2" borderId="1" xfId="1" applyNumberFormat="1" applyFont="1" applyFill="1" applyBorder="1"/>
    <xf numFmtId="166" fontId="4" fillId="8" borderId="0" xfId="1" applyNumberFormat="1" applyFont="1" applyFill="1"/>
    <xf numFmtId="166" fontId="8" fillId="2" borderId="0" xfId="1" applyNumberFormat="1" applyFont="1" applyFill="1"/>
    <xf numFmtId="0" fontId="12" fillId="0" borderId="0" xfId="1" applyFont="1" applyAlignment="1">
      <alignment horizontal="center"/>
    </xf>
    <xf numFmtId="0" fontId="12" fillId="0" borderId="0" xfId="1" applyFont="1"/>
    <xf numFmtId="166" fontId="14" fillId="9" borderId="11" xfId="1" applyNumberFormat="1" applyFont="1" applyFill="1" applyBorder="1"/>
    <xf numFmtId="0" fontId="15" fillId="0" borderId="0" xfId="1" applyFont="1" applyAlignment="1">
      <alignment horizontal="right"/>
    </xf>
    <xf numFmtId="0" fontId="15" fillId="0" borderId="0" xfId="1" applyFont="1" applyAlignment="1">
      <alignment horizontal="center"/>
    </xf>
    <xf numFmtId="0" fontId="15" fillId="0" borderId="0" xfId="1" applyFont="1"/>
    <xf numFmtId="0" fontId="13" fillId="0" borderId="0" xfId="1" applyFont="1" applyAlignment="1">
      <alignment horizontal="right"/>
    </xf>
    <xf numFmtId="1" fontId="13" fillId="0" borderId="0" xfId="1" applyNumberFormat="1" applyFont="1" applyAlignment="1">
      <alignment horizontal="center"/>
    </xf>
    <xf numFmtId="0" fontId="13" fillId="0" borderId="0" xfId="1" applyFont="1" applyAlignment="1">
      <alignment horizontal="center"/>
    </xf>
    <xf numFmtId="1" fontId="12" fillId="0" borderId="0" xfId="1" applyNumberFormat="1" applyFont="1" applyAlignment="1">
      <alignment horizontal="center"/>
    </xf>
    <xf numFmtId="166" fontId="16" fillId="0" borderId="0" xfId="1" applyNumberFormat="1" applyFont="1"/>
    <xf numFmtId="0" fontId="12" fillId="0" borderId="0" xfId="1" applyFont="1" applyAlignment="1">
      <alignment horizontal="right"/>
    </xf>
    <xf numFmtId="166" fontId="16" fillId="5" borderId="0" xfId="1" applyNumberFormat="1" applyFont="1" applyFill="1"/>
    <xf numFmtId="167" fontId="13" fillId="0" borderId="0" xfId="1" applyNumberFormat="1" applyFont="1"/>
    <xf numFmtId="0" fontId="4" fillId="0" borderId="2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2" fillId="2" borderId="0" xfId="1" applyFont="1" applyFill="1" applyAlignment="1">
      <alignment horizontal="right"/>
    </xf>
    <xf numFmtId="0" fontId="2" fillId="2" borderId="0" xfId="2" applyFont="1" applyFill="1" applyAlignment="1">
      <alignment horizontal="right"/>
    </xf>
    <xf numFmtId="0" fontId="4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2" fillId="0" borderId="0" xfId="1" applyFont="1" applyFill="1" applyAlignment="1">
      <alignment horizontal="right"/>
    </xf>
    <xf numFmtId="0" fontId="2" fillId="0" borderId="0" xfId="1" applyFont="1" applyFill="1" applyAlignment="1">
      <alignment horizontal="right"/>
    </xf>
  </cellXfs>
  <cellStyles count="6">
    <cellStyle name="Обычный" xfId="0" builtinId="0"/>
    <cellStyle name="Обычный 2" xfId="2"/>
    <cellStyle name="Обычный 8" xfId="1"/>
    <cellStyle name="Обычный 9 2" xfId="5"/>
    <cellStyle name="Финансовый 2" xfId="3"/>
    <cellStyle name="Финансов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MB/2013/&#1055;&#1088;&#1086;&#1077;&#1082;&#1090;_2013-2015/60.&#1055;&#1077;&#1088;&#1077;&#1087;&#1080;&#1089;&#1082;&#1072;_&#1086;&#1088;&#1075;&#1072;&#1085;&#1080;&#1079;&#1072;&#1094;&#1080;&#1080;/&#1044;&#1086;&#1087;&#1083;&#1072;&#1090;&#1072;%20&#1082;%20&#1087;&#1077;&#1085;&#1089;&#1080;&#1080;/&#1056;&#1072;&#1089;&#1095;&#1077;&#1090;%20&#1076;&#1086;&#1087;&#1083;&#1072;&#1090;%20&#1082;%20&#1087;&#1077;&#1085;&#1089;&#1080;&#1103;&#1084;%20&#1085;&#1072;%20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85;&#1085;&#1072;%20&#1041;&#1086;&#1088;&#1080;&#1089;&#1086;&#1074;&#1085;&#1072;/Desktop/&#1041;&#1070;&#1044;&#1046;&#1045;&#1058;_2025_&#1088;&#1072;&#1073;&#1086;&#1095;&#1072;&#1103;%20&#1074;&#1077;&#1088;&#1089;&#1080;&#1103;/&#1057;&#1041;&#1056;_2025/&#1057;&#1041;&#1056;_(&#1085;&#1072;03.10.25)%20+&#1073;&#1102;&#1076;&#1078;&#1077;&#1090;&#1085;&#1072;&#1103;%20&#1088;&#1086;&#1089;&#1087;&#1080;&#1089;&#1100;%20&#1085;&#1072;%202025%20&#1075;&#1086;&#1076;%20_&#1089;&#1087;&#1088;.&#8470;_21_&#1074;&#1089;&#107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85;&#1085;&#1072;%20&#1041;&#1086;&#1088;&#1080;&#1089;&#1086;&#1074;&#1085;&#1072;/Desktop/&#1041;&#1070;&#1044;&#1046;&#1045;&#1058;_2025_&#1088;&#1072;&#1073;&#1086;&#1095;&#1072;&#1103;%20&#1074;&#1077;&#1088;&#1089;&#1080;&#1103;/&#1057;&#1041;&#1056;_2025/&#1056;&#1045;&#1045;&#1057;&#1058;&#1056;%20&#1044;&#1054;&#1061;&#1054;&#1044;&#1054;&#1042;%20&#1085;&#1072;%20%202025%20&#1075;&#1086;&#1076;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доплат"/>
      <sheetName val="МНР на 2012"/>
      <sheetName val="Справочники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БР на03102025"/>
      <sheetName val="выписка из СБР для КФ"/>
      <sheetName val="Сводная кварталы."/>
      <sheetName val="норматив МСУ 2025"/>
      <sheetName val="БР_МС_01092025"/>
      <sheetName val=" ФОТ Совет 2025"/>
      <sheetName val="Смета совета "/>
      <sheetName val="Депутаты на пост.осн"/>
      <sheetName val="БР _МА03102025"/>
      <sheetName val="Фонд Адм.2025"/>
      <sheetName val="смета Адм.2025"/>
      <sheetName val="Фот Газета2025"/>
      <sheetName val="Смета газета"/>
      <sheetName val=" ФОТ ЦБ 2025"/>
      <sheetName val="смета ЦБ 2025"/>
      <sheetName val="Центр 0401,0503"/>
      <sheetName val="ФОТ_ФСК"/>
      <sheetName val="ФСК смета "/>
      <sheetName val="пенсии2025"/>
      <sheetName val="0705 Обучение"/>
      <sheetName val="Лист1"/>
      <sheetName val="Фонд Адм.2025 (2)"/>
      <sheetName val=" ФОТ Совет 2025 (2)"/>
      <sheetName val="Фонд Адм.2025 новый нр"/>
      <sheetName val=" ФОТ Совет 2025 нр"/>
    </sheetNames>
    <sheetDataSet>
      <sheetData sheetId="0"/>
      <sheetData sheetId="1"/>
      <sheetData sheetId="2"/>
      <sheetData sheetId="3"/>
      <sheetData sheetId="4">
        <row r="16">
          <cell r="G16">
            <v>1995.3</v>
          </cell>
          <cell r="H16">
            <v>2073.1</v>
          </cell>
        </row>
        <row r="18">
          <cell r="F18">
            <v>1920.3</v>
          </cell>
        </row>
        <row r="21">
          <cell r="G21">
            <v>602.6</v>
          </cell>
          <cell r="H21">
            <v>626.1</v>
          </cell>
        </row>
        <row r="23">
          <cell r="F23">
            <v>580</v>
          </cell>
        </row>
        <row r="28">
          <cell r="F28">
            <v>388.7</v>
          </cell>
          <cell r="G28">
            <v>404</v>
          </cell>
          <cell r="H28">
            <v>419.7</v>
          </cell>
        </row>
        <row r="34">
          <cell r="F34">
            <v>2752.6</v>
          </cell>
        </row>
        <row r="35">
          <cell r="G35">
            <v>2860.2</v>
          </cell>
          <cell r="H35">
            <v>2971.8</v>
          </cell>
        </row>
        <row r="39">
          <cell r="F39">
            <v>831.3</v>
          </cell>
        </row>
        <row r="40">
          <cell r="G40">
            <v>863.8</v>
          </cell>
          <cell r="H40">
            <v>897.5</v>
          </cell>
        </row>
        <row r="44">
          <cell r="F44">
            <v>2849.5</v>
          </cell>
          <cell r="H44">
            <v>3231.7</v>
          </cell>
        </row>
        <row r="59">
          <cell r="F59">
            <v>160.9</v>
          </cell>
          <cell r="G59">
            <v>130</v>
          </cell>
          <cell r="H59">
            <v>135</v>
          </cell>
        </row>
        <row r="63">
          <cell r="F63">
            <v>0</v>
          </cell>
        </row>
        <row r="66">
          <cell r="F66">
            <v>8.1</v>
          </cell>
        </row>
        <row r="67">
          <cell r="G67">
            <v>8.1</v>
          </cell>
          <cell r="H67">
            <v>8.1</v>
          </cell>
        </row>
        <row r="69">
          <cell r="F69">
            <v>1</v>
          </cell>
          <cell r="G69">
            <v>1</v>
          </cell>
          <cell r="H69">
            <v>1</v>
          </cell>
        </row>
        <row r="77">
          <cell r="G77">
            <v>144</v>
          </cell>
          <cell r="H77">
            <v>144</v>
          </cell>
        </row>
        <row r="79">
          <cell r="F79">
            <v>144</v>
          </cell>
        </row>
        <row r="83">
          <cell r="F83">
            <v>37</v>
          </cell>
          <cell r="G83">
            <v>0</v>
          </cell>
          <cell r="H83">
            <v>0</v>
          </cell>
        </row>
      </sheetData>
      <sheetData sheetId="5"/>
      <sheetData sheetId="6"/>
      <sheetData sheetId="7"/>
      <sheetData sheetId="8">
        <row r="16">
          <cell r="G16">
            <v>13254.6</v>
          </cell>
        </row>
        <row r="17">
          <cell r="H17">
            <v>13771.6</v>
          </cell>
        </row>
        <row r="18">
          <cell r="F18">
            <v>12755.9</v>
          </cell>
        </row>
        <row r="22">
          <cell r="G22">
            <v>4454.8</v>
          </cell>
          <cell r="H22">
            <v>4628.6000000000004</v>
          </cell>
        </row>
        <row r="23">
          <cell r="F23">
            <v>4287.2</v>
          </cell>
        </row>
        <row r="41">
          <cell r="F41">
            <v>15</v>
          </cell>
        </row>
        <row r="44">
          <cell r="F44">
            <v>0</v>
          </cell>
        </row>
        <row r="53">
          <cell r="F53">
            <v>1165.9000000000001</v>
          </cell>
          <cell r="G53">
            <v>1211.4000000000001</v>
          </cell>
          <cell r="H53">
            <v>1258.7</v>
          </cell>
        </row>
        <row r="56">
          <cell r="F56">
            <v>352.1</v>
          </cell>
        </row>
        <row r="57">
          <cell r="G57">
            <v>365.9</v>
          </cell>
          <cell r="H57">
            <v>380.1</v>
          </cell>
        </row>
        <row r="63">
          <cell r="F63">
            <v>2606.1</v>
          </cell>
          <cell r="G63">
            <v>2708</v>
          </cell>
        </row>
        <row r="64">
          <cell r="H64">
            <v>2813.6</v>
          </cell>
        </row>
        <row r="68">
          <cell r="F68">
            <v>787</v>
          </cell>
          <cell r="G68">
            <v>817.8</v>
          </cell>
          <cell r="H68">
            <v>849.7</v>
          </cell>
        </row>
        <row r="71">
          <cell r="F71">
            <v>174.39999999999998</v>
          </cell>
        </row>
        <row r="104">
          <cell r="F104">
            <v>9.6</v>
          </cell>
          <cell r="G104">
            <v>10</v>
          </cell>
          <cell r="H104">
            <v>10.4</v>
          </cell>
        </row>
        <row r="151">
          <cell r="F151">
            <v>8277.2999999999993</v>
          </cell>
        </row>
        <row r="156">
          <cell r="F156">
            <v>2499.6999999999998</v>
          </cell>
        </row>
        <row r="161">
          <cell r="F161">
            <v>991.1</v>
          </cell>
          <cell r="G161">
            <v>585.09999999999991</v>
          </cell>
          <cell r="H161">
            <v>608.1</v>
          </cell>
        </row>
        <row r="189">
          <cell r="F189">
            <v>25091.599999999999</v>
          </cell>
        </row>
        <row r="200">
          <cell r="F200">
            <v>13712.8</v>
          </cell>
        </row>
        <row r="208">
          <cell r="F208">
            <v>100</v>
          </cell>
        </row>
        <row r="223">
          <cell r="F223">
            <v>79.499999999999986</v>
          </cell>
        </row>
        <row r="329">
          <cell r="F329">
            <v>1187.9000000000001</v>
          </cell>
          <cell r="G329">
            <v>1235.2</v>
          </cell>
          <cell r="H329">
            <v>1283.4000000000001</v>
          </cell>
        </row>
        <row r="344">
          <cell r="F344">
            <v>7800.8</v>
          </cell>
          <cell r="G344">
            <v>8105.9</v>
          </cell>
          <cell r="H344">
            <v>8421.9</v>
          </cell>
        </row>
        <row r="347">
          <cell r="F347">
            <v>6550.7</v>
          </cell>
        </row>
        <row r="350">
          <cell r="G350">
            <v>6806.8</v>
          </cell>
          <cell r="H350">
            <v>7072.3</v>
          </cell>
        </row>
        <row r="412">
          <cell r="F412">
            <v>4905.3</v>
          </cell>
          <cell r="G412">
            <v>5091.8999999999996</v>
          </cell>
          <cell r="H412">
            <v>5290.5</v>
          </cell>
        </row>
        <row r="415">
          <cell r="F415">
            <v>1481.4</v>
          </cell>
          <cell r="G415">
            <v>1537.8</v>
          </cell>
          <cell r="H415">
            <v>1597.7</v>
          </cell>
        </row>
        <row r="420">
          <cell r="F420">
            <v>192.8</v>
          </cell>
          <cell r="G420">
            <v>85.8</v>
          </cell>
          <cell r="H420">
            <v>89.1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доходов"/>
      <sheetName val="Реестр доходов с НДФЛ"/>
    </sheetNames>
    <sheetDataSet>
      <sheetData sheetId="0" refreshError="1"/>
      <sheetData sheetId="1">
        <row r="53">
          <cell r="J53">
            <v>88562</v>
          </cell>
        </row>
        <row r="66">
          <cell r="J66">
            <v>122392.6</v>
          </cell>
          <cell r="K66">
            <v>125212.9</v>
          </cell>
          <cell r="L66">
            <v>130072.40000000001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I290"/>
  <sheetViews>
    <sheetView tabSelected="1" view="pageBreakPreview" topLeftCell="A235" zoomScale="120" zoomScaleNormal="120" zoomScaleSheetLayoutView="120" workbookViewId="0">
      <selection activeCell="A4" sqref="A4:E4"/>
    </sheetView>
  </sheetViews>
  <sheetFormatPr defaultColWidth="96.85546875" defaultRowHeight="12.75" x14ac:dyDescent="0.2"/>
  <cols>
    <col min="1" max="1" width="78.28515625" style="3" customWidth="1"/>
    <col min="2" max="2" width="12.28515625" style="3" customWidth="1"/>
    <col min="3" max="3" width="16" style="3" customWidth="1"/>
    <col min="4" max="4" width="13.140625" style="3" customWidth="1"/>
    <col min="5" max="5" width="20.85546875" style="3" customWidth="1"/>
    <col min="6" max="6" width="16.28515625" style="3" customWidth="1"/>
    <col min="7" max="7" width="18.7109375" style="3" customWidth="1"/>
    <col min="8" max="8" width="26.28515625" style="3" customWidth="1"/>
    <col min="9" max="9" width="24.28515625" style="3" customWidth="1"/>
    <col min="10" max="230" width="9.140625" style="3" customWidth="1"/>
    <col min="231" max="16384" width="96.85546875" style="3"/>
  </cols>
  <sheetData>
    <row r="1" spans="1:9" ht="18.75" x14ac:dyDescent="0.3">
      <c r="A1" s="171" t="s">
        <v>177</v>
      </c>
      <c r="B1" s="171"/>
      <c r="C1" s="171"/>
      <c r="D1" s="171"/>
      <c r="E1" s="171"/>
      <c r="F1" s="1"/>
      <c r="G1" s="1"/>
    </row>
    <row r="2" spans="1:9" ht="19.5" customHeight="1" x14ac:dyDescent="0.3">
      <c r="A2" s="176" t="s">
        <v>0</v>
      </c>
      <c r="B2" s="176"/>
      <c r="C2" s="176"/>
      <c r="D2" s="176"/>
      <c r="E2" s="176"/>
      <c r="F2" s="177"/>
      <c r="G2" s="177"/>
    </row>
    <row r="3" spans="1:9" ht="21" customHeight="1" x14ac:dyDescent="0.3">
      <c r="A3" s="172"/>
      <c r="B3" s="172"/>
      <c r="C3" s="172"/>
      <c r="D3" s="172"/>
      <c r="E3" s="172"/>
      <c r="F3" s="4"/>
      <c r="G3" s="4"/>
    </row>
    <row r="4" spans="1:9" ht="40.5" customHeight="1" x14ac:dyDescent="0.3">
      <c r="A4" s="173" t="s">
        <v>1</v>
      </c>
      <c r="B4" s="173"/>
      <c r="C4" s="173"/>
      <c r="D4" s="173"/>
      <c r="E4" s="173"/>
      <c r="F4" s="5"/>
      <c r="G4" s="5"/>
    </row>
    <row r="5" spans="1:9" ht="39" customHeight="1" x14ac:dyDescent="0.3">
      <c r="A5" s="174"/>
      <c r="B5" s="174"/>
      <c r="C5" s="174"/>
      <c r="D5" s="174"/>
      <c r="E5" s="174"/>
      <c r="F5" s="6"/>
      <c r="G5" s="6"/>
    </row>
    <row r="6" spans="1:9" ht="36" customHeight="1" x14ac:dyDescent="0.3">
      <c r="A6" s="175" t="s">
        <v>2</v>
      </c>
      <c r="B6" s="175"/>
      <c r="C6" s="175"/>
      <c r="D6" s="175"/>
      <c r="E6" s="175"/>
      <c r="F6" s="7"/>
      <c r="G6" s="7"/>
    </row>
    <row r="7" spans="1:9" ht="21.75" customHeight="1" x14ac:dyDescent="0.3">
      <c r="A7" s="7"/>
      <c r="B7" s="7"/>
      <c r="C7" s="7"/>
      <c r="D7" s="7"/>
      <c r="E7" s="7"/>
      <c r="F7" s="7"/>
      <c r="G7" s="7"/>
      <c r="I7" s="2"/>
    </row>
    <row r="8" spans="1:9" ht="15.75" x14ac:dyDescent="0.2">
      <c r="A8" s="163" t="s">
        <v>3</v>
      </c>
      <c r="B8" s="165" t="s">
        <v>4</v>
      </c>
      <c r="C8" s="165" t="s">
        <v>5</v>
      </c>
      <c r="D8" s="165" t="s">
        <v>6</v>
      </c>
      <c r="E8" s="168" t="s">
        <v>7</v>
      </c>
      <c r="F8" s="170" t="s">
        <v>8</v>
      </c>
      <c r="G8" s="170"/>
      <c r="I8" s="2"/>
    </row>
    <row r="9" spans="1:9" ht="84.75" customHeight="1" x14ac:dyDescent="0.2">
      <c r="A9" s="164"/>
      <c r="B9" s="166"/>
      <c r="C9" s="167"/>
      <c r="D9" s="167"/>
      <c r="E9" s="169"/>
      <c r="F9" s="8">
        <v>2026</v>
      </c>
      <c r="G9" s="8">
        <v>2027</v>
      </c>
      <c r="I9" s="2"/>
    </row>
    <row r="10" spans="1:9" ht="101.25" x14ac:dyDescent="0.3">
      <c r="A10" s="9" t="s">
        <v>9</v>
      </c>
      <c r="B10" s="10"/>
      <c r="C10" s="11"/>
      <c r="D10" s="12"/>
      <c r="E10" s="13">
        <f>E11</f>
        <v>9673.4</v>
      </c>
      <c r="F10" s="13">
        <f t="shared" ref="F10:G10" si="0">F11</f>
        <v>10118.9</v>
      </c>
      <c r="G10" s="13">
        <f t="shared" si="0"/>
        <v>10508</v>
      </c>
    </row>
    <row r="11" spans="1:9" ht="18.75" x14ac:dyDescent="0.3">
      <c r="A11" s="14" t="s">
        <v>10</v>
      </c>
      <c r="B11" s="15" t="s">
        <v>11</v>
      </c>
      <c r="C11" s="16"/>
      <c r="D11" s="12"/>
      <c r="E11" s="13">
        <f>E12+E18+E37</f>
        <v>9673.4</v>
      </c>
      <c r="F11" s="13">
        <f t="shared" ref="F11:G11" si="1">F12+F18+F37</f>
        <v>10118.9</v>
      </c>
      <c r="G11" s="13">
        <f t="shared" si="1"/>
        <v>10508</v>
      </c>
    </row>
    <row r="12" spans="1:9" ht="37.5" x14ac:dyDescent="0.3">
      <c r="A12" s="18" t="s">
        <v>12</v>
      </c>
      <c r="B12" s="19" t="s">
        <v>13</v>
      </c>
      <c r="C12" s="20"/>
      <c r="D12" s="21"/>
      <c r="E12" s="13">
        <f>E13</f>
        <v>2500.3000000000002</v>
      </c>
      <c r="F12" s="13">
        <f t="shared" ref="F12:G14" si="2">F13</f>
        <v>2597.9</v>
      </c>
      <c r="G12" s="13">
        <f t="shared" si="2"/>
        <v>2699.2</v>
      </c>
    </row>
    <row r="13" spans="1:9" ht="18.75" x14ac:dyDescent="0.3">
      <c r="A13" s="22" t="s">
        <v>14</v>
      </c>
      <c r="B13" s="23" t="s">
        <v>13</v>
      </c>
      <c r="C13" s="23" t="s">
        <v>15</v>
      </c>
      <c r="D13" s="21"/>
      <c r="E13" s="24">
        <f>E14</f>
        <v>2500.3000000000002</v>
      </c>
      <c r="F13" s="24">
        <f t="shared" si="2"/>
        <v>2597.9</v>
      </c>
      <c r="G13" s="24">
        <f t="shared" si="2"/>
        <v>2699.2</v>
      </c>
      <c r="I13" s="2"/>
    </row>
    <row r="14" spans="1:9" ht="93.75" x14ac:dyDescent="0.3">
      <c r="A14" s="25" t="s">
        <v>16</v>
      </c>
      <c r="B14" s="23" t="s">
        <v>13</v>
      </c>
      <c r="C14" s="23" t="s">
        <v>15</v>
      </c>
      <c r="D14" s="26">
        <v>100</v>
      </c>
      <c r="E14" s="13">
        <f>E15</f>
        <v>2500.3000000000002</v>
      </c>
      <c r="F14" s="13">
        <f t="shared" si="2"/>
        <v>2597.9</v>
      </c>
      <c r="G14" s="13">
        <f t="shared" si="2"/>
        <v>2699.2</v>
      </c>
    </row>
    <row r="15" spans="1:9" ht="37.5" x14ac:dyDescent="0.3">
      <c r="A15" s="27" t="s">
        <v>17</v>
      </c>
      <c r="B15" s="28" t="s">
        <v>13</v>
      </c>
      <c r="C15" s="28" t="s">
        <v>15</v>
      </c>
      <c r="D15" s="29">
        <v>120</v>
      </c>
      <c r="E15" s="30">
        <f>E16+E17</f>
        <v>2500.3000000000002</v>
      </c>
      <c r="F15" s="30">
        <f t="shared" ref="F15:G15" si="3">F16+F17</f>
        <v>2597.9</v>
      </c>
      <c r="G15" s="30">
        <f t="shared" si="3"/>
        <v>2699.2</v>
      </c>
    </row>
    <row r="16" spans="1:9" ht="18.75" x14ac:dyDescent="0.3">
      <c r="A16" s="33" t="s">
        <v>18</v>
      </c>
      <c r="B16" s="34" t="s">
        <v>13</v>
      </c>
      <c r="C16" s="28" t="s">
        <v>15</v>
      </c>
      <c r="D16" s="29">
        <v>121</v>
      </c>
      <c r="E16" s="30">
        <f>[2]БР_МС_01092025!F18</f>
        <v>1920.3</v>
      </c>
      <c r="F16" s="35">
        <f>[2]БР_МС_01092025!G16</f>
        <v>1995.3</v>
      </c>
      <c r="G16" s="35">
        <f>[2]БР_МС_01092025!H16</f>
        <v>2073.1</v>
      </c>
    </row>
    <row r="17" spans="1:9" ht="56.25" x14ac:dyDescent="0.3">
      <c r="A17" s="27" t="s">
        <v>19</v>
      </c>
      <c r="B17" s="34" t="s">
        <v>13</v>
      </c>
      <c r="C17" s="28" t="s">
        <v>15</v>
      </c>
      <c r="D17" s="29">
        <v>129</v>
      </c>
      <c r="E17" s="30">
        <f>[2]БР_МС_01092025!F23</f>
        <v>580</v>
      </c>
      <c r="F17" s="35">
        <f>[2]БР_МС_01092025!G21</f>
        <v>602.6</v>
      </c>
      <c r="G17" s="35">
        <f>[2]БР_МС_01092025!H21</f>
        <v>626.1</v>
      </c>
    </row>
    <row r="18" spans="1:9" s="31" customFormat="1" ht="56.25" x14ac:dyDescent="0.3">
      <c r="A18" s="25" t="s">
        <v>20</v>
      </c>
      <c r="B18" s="36" t="s">
        <v>21</v>
      </c>
      <c r="C18" s="36"/>
      <c r="D18" s="37"/>
      <c r="E18" s="38">
        <f>E19+E23</f>
        <v>6992.0999999999995</v>
      </c>
      <c r="F18" s="38">
        <f t="shared" ref="F18:G18" si="4">F19+F23</f>
        <v>7377</v>
      </c>
      <c r="G18" s="38">
        <f t="shared" si="4"/>
        <v>7664.8</v>
      </c>
    </row>
    <row r="19" spans="1:9" ht="37.5" x14ac:dyDescent="0.3">
      <c r="A19" s="39" t="s">
        <v>22</v>
      </c>
      <c r="B19" s="40" t="s">
        <v>21</v>
      </c>
      <c r="C19" s="20" t="s">
        <v>23</v>
      </c>
      <c r="D19" s="21"/>
      <c r="E19" s="24">
        <f>E20</f>
        <v>388.7</v>
      </c>
      <c r="F19" s="24">
        <f t="shared" ref="F19:G21" si="5">F20</f>
        <v>404</v>
      </c>
      <c r="G19" s="24">
        <f t="shared" si="5"/>
        <v>419.7</v>
      </c>
      <c r="I19" s="2"/>
    </row>
    <row r="20" spans="1:9" ht="75" x14ac:dyDescent="0.3">
      <c r="A20" s="41" t="s">
        <v>16</v>
      </c>
      <c r="B20" s="42" t="s">
        <v>21</v>
      </c>
      <c r="C20" s="34" t="s">
        <v>23</v>
      </c>
      <c r="D20" s="43">
        <v>100</v>
      </c>
      <c r="E20" s="30">
        <f>E21</f>
        <v>388.7</v>
      </c>
      <c r="F20" s="30">
        <f t="shared" si="5"/>
        <v>404</v>
      </c>
      <c r="G20" s="30">
        <f t="shared" si="5"/>
        <v>419.7</v>
      </c>
    </row>
    <row r="21" spans="1:9" ht="37.5" x14ac:dyDescent="0.3">
      <c r="A21" s="27" t="s">
        <v>17</v>
      </c>
      <c r="B21" s="42" t="s">
        <v>21</v>
      </c>
      <c r="C21" s="34" t="s">
        <v>23</v>
      </c>
      <c r="D21" s="29">
        <v>120</v>
      </c>
      <c r="E21" s="30">
        <f>E22</f>
        <v>388.7</v>
      </c>
      <c r="F21" s="30">
        <f t="shared" si="5"/>
        <v>404</v>
      </c>
      <c r="G21" s="30">
        <f t="shared" si="5"/>
        <v>419.7</v>
      </c>
    </row>
    <row r="22" spans="1:9" ht="42.75" customHeight="1" x14ac:dyDescent="0.3">
      <c r="A22" s="27" t="s">
        <v>24</v>
      </c>
      <c r="B22" s="42" t="s">
        <v>21</v>
      </c>
      <c r="C22" s="34" t="s">
        <v>23</v>
      </c>
      <c r="D22" s="29">
        <v>123</v>
      </c>
      <c r="E22" s="30">
        <f>[2]БР_МС_01092025!F28</f>
        <v>388.7</v>
      </c>
      <c r="F22" s="35">
        <f>[2]БР_МС_01092025!G28</f>
        <v>404</v>
      </c>
      <c r="G22" s="35">
        <f>[2]БР_МС_01092025!H28</f>
        <v>419.7</v>
      </c>
    </row>
    <row r="23" spans="1:9" ht="36.75" customHeight="1" x14ac:dyDescent="0.3">
      <c r="A23" s="44" t="s">
        <v>25</v>
      </c>
      <c r="B23" s="23" t="s">
        <v>21</v>
      </c>
      <c r="C23" s="23" t="s">
        <v>26</v>
      </c>
      <c r="D23" s="21"/>
      <c r="E23" s="24">
        <f>E24+E28+E32</f>
        <v>6603.4</v>
      </c>
      <c r="F23" s="24">
        <f t="shared" ref="F23:G23" si="6">F24+F28+F32</f>
        <v>6973</v>
      </c>
      <c r="G23" s="24">
        <f t="shared" si="6"/>
        <v>7245.1</v>
      </c>
      <c r="I23" s="2"/>
    </row>
    <row r="24" spans="1:9" ht="93.75" x14ac:dyDescent="0.3">
      <c r="A24" s="18" t="s">
        <v>16</v>
      </c>
      <c r="B24" s="45" t="s">
        <v>21</v>
      </c>
      <c r="C24" s="23" t="s">
        <v>26</v>
      </c>
      <c r="D24" s="26">
        <v>100</v>
      </c>
      <c r="E24" s="13">
        <f>E25</f>
        <v>3583.8999999999996</v>
      </c>
      <c r="F24" s="13">
        <f t="shared" ref="F24:G24" si="7">F25</f>
        <v>3724</v>
      </c>
      <c r="G24" s="13">
        <f t="shared" si="7"/>
        <v>3869.3</v>
      </c>
    </row>
    <row r="25" spans="1:9" ht="37.5" x14ac:dyDescent="0.3">
      <c r="A25" s="27" t="s">
        <v>17</v>
      </c>
      <c r="B25" s="42" t="s">
        <v>21</v>
      </c>
      <c r="C25" s="28" t="s">
        <v>26</v>
      </c>
      <c r="D25" s="29">
        <v>120</v>
      </c>
      <c r="E25" s="30">
        <f>E26+E27</f>
        <v>3583.8999999999996</v>
      </c>
      <c r="F25" s="30">
        <f t="shared" ref="F25:G25" si="8">F26+F27</f>
        <v>3724</v>
      </c>
      <c r="G25" s="30">
        <f t="shared" si="8"/>
        <v>3869.3</v>
      </c>
    </row>
    <row r="26" spans="1:9" ht="18.75" x14ac:dyDescent="0.3">
      <c r="A26" s="33" t="s">
        <v>18</v>
      </c>
      <c r="B26" s="42" t="s">
        <v>21</v>
      </c>
      <c r="C26" s="28" t="s">
        <v>26</v>
      </c>
      <c r="D26" s="29">
        <v>121</v>
      </c>
      <c r="E26" s="30">
        <f>[2]БР_МС_01092025!F34</f>
        <v>2752.6</v>
      </c>
      <c r="F26" s="35">
        <f>[2]БР_МС_01092025!G35</f>
        <v>2860.2</v>
      </c>
      <c r="G26" s="35">
        <f>[2]БР_МС_01092025!H35</f>
        <v>2971.8</v>
      </c>
    </row>
    <row r="27" spans="1:9" ht="56.25" x14ac:dyDescent="0.3">
      <c r="A27" s="27" t="s">
        <v>19</v>
      </c>
      <c r="B27" s="42" t="s">
        <v>21</v>
      </c>
      <c r="C27" s="28" t="s">
        <v>26</v>
      </c>
      <c r="D27" s="29">
        <v>129</v>
      </c>
      <c r="E27" s="30">
        <f>[2]БР_МС_01092025!F39</f>
        <v>831.3</v>
      </c>
      <c r="F27" s="35">
        <f>[2]БР_МС_01092025!G40</f>
        <v>863.8</v>
      </c>
      <c r="G27" s="35">
        <f>[2]БР_МС_01092025!H40</f>
        <v>897.5</v>
      </c>
    </row>
    <row r="28" spans="1:9" ht="37.5" x14ac:dyDescent="0.3">
      <c r="A28" s="27" t="s">
        <v>27</v>
      </c>
      <c r="B28" s="42" t="s">
        <v>21</v>
      </c>
      <c r="C28" s="28" t="s">
        <v>26</v>
      </c>
      <c r="D28" s="29">
        <v>200</v>
      </c>
      <c r="E28" s="30">
        <f>E29</f>
        <v>3010.4</v>
      </c>
      <c r="F28" s="30">
        <f t="shared" ref="F28:G28" si="9">F29</f>
        <v>3239.9</v>
      </c>
      <c r="G28" s="30">
        <f t="shared" si="9"/>
        <v>3366.7</v>
      </c>
    </row>
    <row r="29" spans="1:9" ht="37.5" x14ac:dyDescent="0.3">
      <c r="A29" s="27" t="s">
        <v>28</v>
      </c>
      <c r="B29" s="42" t="s">
        <v>21</v>
      </c>
      <c r="C29" s="28" t="s">
        <v>26</v>
      </c>
      <c r="D29" s="29">
        <v>240</v>
      </c>
      <c r="E29" s="46">
        <f>E30+E31</f>
        <v>3010.4</v>
      </c>
      <c r="F29" s="46">
        <f t="shared" ref="F29:G29" si="10">F30+F31</f>
        <v>3239.9</v>
      </c>
      <c r="G29" s="46">
        <f t="shared" si="10"/>
        <v>3366.7</v>
      </c>
    </row>
    <row r="30" spans="1:9" ht="18.75" x14ac:dyDescent="0.3">
      <c r="A30" s="27" t="s">
        <v>29</v>
      </c>
      <c r="B30" s="42" t="s">
        <v>21</v>
      </c>
      <c r="C30" s="28" t="s">
        <v>26</v>
      </c>
      <c r="D30" s="29">
        <v>244</v>
      </c>
      <c r="E30" s="46">
        <f>[2]БР_МС_01092025!F44</f>
        <v>2849.5</v>
      </c>
      <c r="F30" s="46">
        <v>3109.9</v>
      </c>
      <c r="G30" s="46">
        <f>[2]БР_МС_01092025!H44</f>
        <v>3231.7</v>
      </c>
    </row>
    <row r="31" spans="1:9" ht="18.75" x14ac:dyDescent="0.3">
      <c r="A31" s="27" t="s">
        <v>30</v>
      </c>
      <c r="B31" s="42" t="s">
        <v>21</v>
      </c>
      <c r="C31" s="28" t="s">
        <v>26</v>
      </c>
      <c r="D31" s="29">
        <v>247</v>
      </c>
      <c r="E31" s="46">
        <f>[2]БР_МС_01092025!F59</f>
        <v>160.9</v>
      </c>
      <c r="F31" s="35">
        <f>[2]БР_МС_01092025!G59</f>
        <v>130</v>
      </c>
      <c r="G31" s="35">
        <f>[2]БР_МС_01092025!H59</f>
        <v>135</v>
      </c>
    </row>
    <row r="32" spans="1:9" ht="18.75" x14ac:dyDescent="0.3">
      <c r="A32" s="47" t="s">
        <v>31</v>
      </c>
      <c r="B32" s="42" t="s">
        <v>21</v>
      </c>
      <c r="C32" s="28" t="s">
        <v>26</v>
      </c>
      <c r="D32" s="29">
        <v>800</v>
      </c>
      <c r="E32" s="46">
        <f>E33</f>
        <v>9.1</v>
      </c>
      <c r="F32" s="46">
        <f t="shared" ref="F32:G32" si="11">F33</f>
        <v>9.1</v>
      </c>
      <c r="G32" s="46">
        <f t="shared" si="11"/>
        <v>9.1</v>
      </c>
    </row>
    <row r="33" spans="1:9" ht="18.75" x14ac:dyDescent="0.3">
      <c r="A33" s="47" t="s">
        <v>32</v>
      </c>
      <c r="B33" s="42" t="s">
        <v>21</v>
      </c>
      <c r="C33" s="28" t="s">
        <v>26</v>
      </c>
      <c r="D33" s="29">
        <v>850</v>
      </c>
      <c r="E33" s="46">
        <f>E34+E35+E36</f>
        <v>9.1</v>
      </c>
      <c r="F33" s="46">
        <f t="shared" ref="F33:G33" si="12">F34+F35+F36</f>
        <v>9.1</v>
      </c>
      <c r="G33" s="46">
        <f t="shared" si="12"/>
        <v>9.1</v>
      </c>
    </row>
    <row r="34" spans="1:9" ht="18.75" x14ac:dyDescent="0.3">
      <c r="A34" s="47" t="s">
        <v>33</v>
      </c>
      <c r="B34" s="48" t="s">
        <v>21</v>
      </c>
      <c r="C34" s="28" t="s">
        <v>26</v>
      </c>
      <c r="D34" s="49">
        <v>851</v>
      </c>
      <c r="E34" s="30">
        <f>[2]БР_МС_01092025!F63</f>
        <v>0</v>
      </c>
      <c r="F34" s="30">
        <f>[2]БР_МС_01092025!G63</f>
        <v>0</v>
      </c>
      <c r="G34" s="30">
        <f>[2]БР_МС_01092025!H63</f>
        <v>0</v>
      </c>
    </row>
    <row r="35" spans="1:9" ht="18.75" x14ac:dyDescent="0.3">
      <c r="A35" s="47" t="s">
        <v>34</v>
      </c>
      <c r="B35" s="48" t="s">
        <v>21</v>
      </c>
      <c r="C35" s="28" t="s">
        <v>26</v>
      </c>
      <c r="D35" s="49">
        <v>852</v>
      </c>
      <c r="E35" s="30">
        <f>[2]БР_МС_01092025!F66</f>
        <v>8.1</v>
      </c>
      <c r="F35" s="35">
        <f>[2]БР_МС_01092025!G67</f>
        <v>8.1</v>
      </c>
      <c r="G35" s="35">
        <f>[2]БР_МС_01092025!H67</f>
        <v>8.1</v>
      </c>
    </row>
    <row r="36" spans="1:9" ht="18.75" x14ac:dyDescent="0.3">
      <c r="A36" s="47" t="s">
        <v>35</v>
      </c>
      <c r="B36" s="48" t="s">
        <v>21</v>
      </c>
      <c r="C36" s="28" t="s">
        <v>26</v>
      </c>
      <c r="D36" s="49">
        <v>853</v>
      </c>
      <c r="E36" s="30">
        <f>[2]БР_МС_01092025!F69</f>
        <v>1</v>
      </c>
      <c r="F36" s="35">
        <f>[2]БР_МС_01092025!G69</f>
        <v>1</v>
      </c>
      <c r="G36" s="35">
        <f>[2]БР_МС_01092025!H69</f>
        <v>1</v>
      </c>
    </row>
    <row r="37" spans="1:9" ht="18.75" x14ac:dyDescent="0.3">
      <c r="A37" s="50" t="s">
        <v>36</v>
      </c>
      <c r="B37" s="40" t="s">
        <v>37</v>
      </c>
      <c r="C37" s="40"/>
      <c r="D37" s="51"/>
      <c r="E37" s="13">
        <f>E38+E42</f>
        <v>181</v>
      </c>
      <c r="F37" s="13">
        <f t="shared" ref="F37:G40" si="13">F38</f>
        <v>144</v>
      </c>
      <c r="G37" s="13">
        <f t="shared" si="13"/>
        <v>144</v>
      </c>
    </row>
    <row r="38" spans="1:9" ht="56.25" x14ac:dyDescent="0.3">
      <c r="A38" s="44" t="s">
        <v>38</v>
      </c>
      <c r="B38" s="40" t="s">
        <v>37</v>
      </c>
      <c r="C38" s="40" t="s">
        <v>39</v>
      </c>
      <c r="D38" s="51"/>
      <c r="E38" s="52">
        <f>E39</f>
        <v>144</v>
      </c>
      <c r="F38" s="52">
        <f t="shared" si="13"/>
        <v>144</v>
      </c>
      <c r="G38" s="52">
        <f t="shared" si="13"/>
        <v>144</v>
      </c>
      <c r="I38" s="2"/>
    </row>
    <row r="39" spans="1:9" ht="18.75" x14ac:dyDescent="0.3">
      <c r="A39" s="47" t="s">
        <v>31</v>
      </c>
      <c r="B39" s="42" t="s">
        <v>37</v>
      </c>
      <c r="C39" s="48" t="s">
        <v>39</v>
      </c>
      <c r="D39" s="53">
        <v>800</v>
      </c>
      <c r="E39" s="30">
        <f>E40</f>
        <v>144</v>
      </c>
      <c r="F39" s="30">
        <f t="shared" si="13"/>
        <v>144</v>
      </c>
      <c r="G39" s="30">
        <f t="shared" si="13"/>
        <v>144</v>
      </c>
    </row>
    <row r="40" spans="1:9" ht="18.75" x14ac:dyDescent="0.3">
      <c r="A40" s="47" t="s">
        <v>40</v>
      </c>
      <c r="B40" s="48" t="s">
        <v>37</v>
      </c>
      <c r="C40" s="48" t="s">
        <v>39</v>
      </c>
      <c r="D40" s="49">
        <v>850</v>
      </c>
      <c r="E40" s="30">
        <f>E41</f>
        <v>144</v>
      </c>
      <c r="F40" s="30">
        <f t="shared" si="13"/>
        <v>144</v>
      </c>
      <c r="G40" s="30">
        <f t="shared" si="13"/>
        <v>144</v>
      </c>
    </row>
    <row r="41" spans="1:9" ht="18.75" x14ac:dyDescent="0.3">
      <c r="A41" s="47" t="s">
        <v>35</v>
      </c>
      <c r="B41" s="48" t="s">
        <v>37</v>
      </c>
      <c r="C41" s="48" t="s">
        <v>39</v>
      </c>
      <c r="D41" s="49">
        <v>853</v>
      </c>
      <c r="E41" s="30">
        <f>[2]БР_МС_01092025!F79</f>
        <v>144</v>
      </c>
      <c r="F41" s="35">
        <f>[2]БР_МС_01092025!G77</f>
        <v>144</v>
      </c>
      <c r="G41" s="35">
        <f>[2]БР_МС_01092025!H77</f>
        <v>144</v>
      </c>
    </row>
    <row r="42" spans="1:9" ht="75" x14ac:dyDescent="0.3">
      <c r="A42" s="44" t="s">
        <v>41</v>
      </c>
      <c r="B42" s="23" t="s">
        <v>37</v>
      </c>
      <c r="C42" s="23" t="s">
        <v>42</v>
      </c>
      <c r="D42" s="26"/>
      <c r="E42" s="54">
        <f>E43</f>
        <v>37</v>
      </c>
      <c r="F42" s="54">
        <f t="shared" ref="F42:G44" si="14">F43</f>
        <v>0</v>
      </c>
      <c r="G42" s="55">
        <f t="shared" si="14"/>
        <v>0</v>
      </c>
    </row>
    <row r="43" spans="1:9" ht="18.75" x14ac:dyDescent="0.3">
      <c r="A43" s="47" t="s">
        <v>31</v>
      </c>
      <c r="B43" s="28" t="s">
        <v>37</v>
      </c>
      <c r="C43" s="28" t="s">
        <v>42</v>
      </c>
      <c r="D43" s="29">
        <v>800</v>
      </c>
      <c r="E43" s="56">
        <f>E44</f>
        <v>37</v>
      </c>
      <c r="F43" s="56">
        <f t="shared" si="14"/>
        <v>0</v>
      </c>
      <c r="G43" s="57">
        <f t="shared" si="14"/>
        <v>0</v>
      </c>
    </row>
    <row r="44" spans="1:9" ht="18.75" x14ac:dyDescent="0.3">
      <c r="A44" s="47" t="s">
        <v>40</v>
      </c>
      <c r="B44" s="28" t="s">
        <v>37</v>
      </c>
      <c r="C44" s="28" t="s">
        <v>42</v>
      </c>
      <c r="D44" s="29">
        <v>850</v>
      </c>
      <c r="E44" s="56">
        <f>E45</f>
        <v>37</v>
      </c>
      <c r="F44" s="56">
        <f t="shared" si="14"/>
        <v>0</v>
      </c>
      <c r="G44" s="57">
        <f t="shared" si="14"/>
        <v>0</v>
      </c>
    </row>
    <row r="45" spans="1:9" ht="18.75" x14ac:dyDescent="0.3">
      <c r="A45" s="47" t="s">
        <v>35</v>
      </c>
      <c r="B45" s="28" t="s">
        <v>37</v>
      </c>
      <c r="C45" s="28" t="s">
        <v>42</v>
      </c>
      <c r="D45" s="29">
        <v>853</v>
      </c>
      <c r="E45" s="56">
        <f>[2]БР_МС_01092025!F83</f>
        <v>37</v>
      </c>
      <c r="F45" s="56">
        <f>[2]БР_МС_01092025!G83</f>
        <v>0</v>
      </c>
      <c r="G45" s="56">
        <f>[2]БР_МС_01092025!H83</f>
        <v>0</v>
      </c>
    </row>
    <row r="46" spans="1:9" ht="101.25" x14ac:dyDescent="0.3">
      <c r="A46" s="9" t="s">
        <v>43</v>
      </c>
      <c r="B46" s="45"/>
      <c r="C46" s="23"/>
      <c r="D46" s="58"/>
      <c r="E46" s="59">
        <f>E47+E92+E98+E109+E137+E173+E186+E206+E226</f>
        <v>127954.79999999999</v>
      </c>
      <c r="F46" s="59">
        <f>F47+F92+F98+F109+F137+F173+F186+F206+F226</f>
        <v>111896.6</v>
      </c>
      <c r="G46" s="59">
        <f>G47+G92+G98+G109+G137+G173+G186+G206+G226</f>
        <v>112921.40000000001</v>
      </c>
    </row>
    <row r="47" spans="1:9" ht="18.75" x14ac:dyDescent="0.3">
      <c r="A47" s="50" t="s">
        <v>44</v>
      </c>
      <c r="B47" s="19" t="s">
        <v>11</v>
      </c>
      <c r="C47" s="23"/>
      <c r="D47" s="21"/>
      <c r="E47" s="13">
        <f>E48+E74+E78</f>
        <v>24324.399999999998</v>
      </c>
      <c r="F47" s="13">
        <f>F48+F74+F78</f>
        <v>24921</v>
      </c>
      <c r="G47" s="13">
        <f>G48+G74+G78</f>
        <v>26080.800000000003</v>
      </c>
    </row>
    <row r="48" spans="1:9" ht="61.5" customHeight="1" x14ac:dyDescent="0.3">
      <c r="A48" s="44" t="s">
        <v>45</v>
      </c>
      <c r="B48" s="20" t="s">
        <v>46</v>
      </c>
      <c r="C48" s="23"/>
      <c r="D48" s="21"/>
      <c r="E48" s="13">
        <f>E49+E62+E66</f>
        <v>23894.799999999999</v>
      </c>
      <c r="F48" s="13">
        <f t="shared" ref="F48:G48" si="15">F49+F62+F66</f>
        <v>24486</v>
      </c>
      <c r="G48" s="13">
        <f t="shared" si="15"/>
        <v>25640.400000000001</v>
      </c>
    </row>
    <row r="49" spans="1:9" ht="56.25" x14ac:dyDescent="0.3">
      <c r="A49" s="44" t="s">
        <v>47</v>
      </c>
      <c r="B49" s="23" t="s">
        <v>46</v>
      </c>
      <c r="C49" s="23" t="s">
        <v>48</v>
      </c>
      <c r="D49" s="26"/>
      <c r="E49" s="60">
        <f>E50+E54+E57</f>
        <v>18809.3</v>
      </c>
      <c r="F49" s="60">
        <f t="shared" ref="F49:G49" si="16">F50+F54+F57</f>
        <v>19200.900000000001</v>
      </c>
      <c r="G49" s="60">
        <f t="shared" si="16"/>
        <v>20149.600000000002</v>
      </c>
      <c r="I49" s="2"/>
    </row>
    <row r="50" spans="1:9" ht="93.75" x14ac:dyDescent="0.3">
      <c r="A50" s="18" t="s">
        <v>16</v>
      </c>
      <c r="B50" s="23" t="s">
        <v>46</v>
      </c>
      <c r="C50" s="23" t="s">
        <v>48</v>
      </c>
      <c r="D50" s="26">
        <v>100</v>
      </c>
      <c r="E50" s="13">
        <f>E51</f>
        <v>17043.099999999999</v>
      </c>
      <c r="F50" s="13">
        <f t="shared" ref="F50:G50" si="17">F51</f>
        <v>17709.400000000001</v>
      </c>
      <c r="G50" s="13">
        <f t="shared" si="17"/>
        <v>18400.2</v>
      </c>
    </row>
    <row r="51" spans="1:9" ht="37.5" x14ac:dyDescent="0.3">
      <c r="A51" s="27" t="s">
        <v>17</v>
      </c>
      <c r="B51" s="28" t="s">
        <v>46</v>
      </c>
      <c r="C51" s="28" t="s">
        <v>48</v>
      </c>
      <c r="D51" s="29">
        <v>120</v>
      </c>
      <c r="E51" s="30">
        <f>E52+E53</f>
        <v>17043.099999999999</v>
      </c>
      <c r="F51" s="30">
        <f t="shared" ref="F51:G51" si="18">F52+F53</f>
        <v>17709.400000000001</v>
      </c>
      <c r="G51" s="30">
        <f t="shared" si="18"/>
        <v>18400.2</v>
      </c>
    </row>
    <row r="52" spans="1:9" ht="18.75" x14ac:dyDescent="0.3">
      <c r="A52" s="33" t="s">
        <v>18</v>
      </c>
      <c r="B52" s="28" t="s">
        <v>46</v>
      </c>
      <c r="C52" s="28" t="s">
        <v>48</v>
      </c>
      <c r="D52" s="29">
        <v>121</v>
      </c>
      <c r="E52" s="30">
        <f>'[2]БР _МА03102025'!F18</f>
        <v>12755.9</v>
      </c>
      <c r="F52" s="61">
        <f>'[2]БР _МА03102025'!G16</f>
        <v>13254.6</v>
      </c>
      <c r="G52" s="61">
        <f>'[2]БР _МА03102025'!H17</f>
        <v>13771.6</v>
      </c>
    </row>
    <row r="53" spans="1:9" ht="56.25" x14ac:dyDescent="0.3">
      <c r="A53" s="27" t="s">
        <v>19</v>
      </c>
      <c r="B53" s="28" t="s">
        <v>46</v>
      </c>
      <c r="C53" s="28" t="s">
        <v>48</v>
      </c>
      <c r="D53" s="29">
        <v>129</v>
      </c>
      <c r="E53" s="30">
        <f>'[2]БР _МА03102025'!F23</f>
        <v>4287.2</v>
      </c>
      <c r="F53" s="61">
        <f>'[2]БР _МА03102025'!G22</f>
        <v>4454.8</v>
      </c>
      <c r="G53" s="61">
        <f>'[2]БР _МА03102025'!H22</f>
        <v>4628.6000000000004</v>
      </c>
    </row>
    <row r="54" spans="1:9" ht="37.5" x14ac:dyDescent="0.3">
      <c r="A54" s="27" t="s">
        <v>27</v>
      </c>
      <c r="B54" s="28" t="s">
        <v>46</v>
      </c>
      <c r="C54" s="28" t="s">
        <v>48</v>
      </c>
      <c r="D54" s="29">
        <v>200</v>
      </c>
      <c r="E54" s="30">
        <f>E55</f>
        <v>1751.2</v>
      </c>
      <c r="F54" s="30">
        <f t="shared" ref="F54:G55" si="19">F55</f>
        <v>1488.5</v>
      </c>
      <c r="G54" s="30">
        <f t="shared" si="19"/>
        <v>1746.4</v>
      </c>
    </row>
    <row r="55" spans="1:9" ht="37.5" x14ac:dyDescent="0.3">
      <c r="A55" s="27" t="s">
        <v>28</v>
      </c>
      <c r="B55" s="28" t="s">
        <v>46</v>
      </c>
      <c r="C55" s="28" t="s">
        <v>48</v>
      </c>
      <c r="D55" s="29">
        <v>240</v>
      </c>
      <c r="E55" s="30">
        <f>E56</f>
        <v>1751.2</v>
      </c>
      <c r="F55" s="30">
        <f t="shared" si="19"/>
        <v>1488.5</v>
      </c>
      <c r="G55" s="30">
        <f t="shared" si="19"/>
        <v>1746.4</v>
      </c>
    </row>
    <row r="56" spans="1:9" ht="18.75" x14ac:dyDescent="0.3">
      <c r="A56" s="27" t="s">
        <v>29</v>
      </c>
      <c r="B56" s="28" t="s">
        <v>46</v>
      </c>
      <c r="C56" s="28" t="s">
        <v>48</v>
      </c>
      <c r="D56" s="29">
        <v>244</v>
      </c>
      <c r="E56" s="30">
        <v>1751.2</v>
      </c>
      <c r="F56" s="61">
        <v>1488.5</v>
      </c>
      <c r="G56" s="61">
        <v>1746.4</v>
      </c>
      <c r="H56" s="62"/>
    </row>
    <row r="57" spans="1:9" ht="18.75" x14ac:dyDescent="0.3">
      <c r="A57" s="47" t="s">
        <v>31</v>
      </c>
      <c r="B57" s="28" t="s">
        <v>46</v>
      </c>
      <c r="C57" s="28" t="s">
        <v>48</v>
      </c>
      <c r="D57" s="29">
        <v>800</v>
      </c>
      <c r="E57" s="30">
        <f>E58</f>
        <v>15</v>
      </c>
      <c r="F57" s="30">
        <f t="shared" ref="F57:G57" si="20">F58</f>
        <v>3</v>
      </c>
      <c r="G57" s="30">
        <f t="shared" si="20"/>
        <v>3</v>
      </c>
    </row>
    <row r="58" spans="1:9" ht="18.75" x14ac:dyDescent="0.3">
      <c r="A58" s="47" t="s">
        <v>32</v>
      </c>
      <c r="B58" s="28" t="s">
        <v>46</v>
      </c>
      <c r="C58" s="28" t="s">
        <v>48</v>
      </c>
      <c r="D58" s="29">
        <v>850</v>
      </c>
      <c r="E58" s="30">
        <f>E59+E60+E61</f>
        <v>15</v>
      </c>
      <c r="F58" s="30">
        <f t="shared" ref="F58:G58" si="21">F59+F60+F61</f>
        <v>3</v>
      </c>
      <c r="G58" s="30">
        <f t="shared" si="21"/>
        <v>3</v>
      </c>
    </row>
    <row r="59" spans="1:9" ht="18.75" x14ac:dyDescent="0.3">
      <c r="A59" s="47" t="s">
        <v>33</v>
      </c>
      <c r="B59" s="28" t="s">
        <v>46</v>
      </c>
      <c r="C59" s="28" t="s">
        <v>48</v>
      </c>
      <c r="D59" s="29">
        <v>851</v>
      </c>
      <c r="E59" s="30">
        <f>'[2]БР _МА03102025'!F44</f>
        <v>0</v>
      </c>
      <c r="F59" s="61">
        <v>0</v>
      </c>
      <c r="G59" s="61">
        <v>0</v>
      </c>
    </row>
    <row r="60" spans="1:9" ht="18.75" x14ac:dyDescent="0.3">
      <c r="A60" s="47" t="s">
        <v>34</v>
      </c>
      <c r="B60" s="28" t="s">
        <v>46</v>
      </c>
      <c r="C60" s="28" t="s">
        <v>48</v>
      </c>
      <c r="D60" s="29">
        <v>852</v>
      </c>
      <c r="E60" s="30">
        <f>'[2]БР _МА03102025'!F45</f>
        <v>0</v>
      </c>
      <c r="F60" s="61">
        <v>0</v>
      </c>
      <c r="G60" s="61">
        <v>0</v>
      </c>
    </row>
    <row r="61" spans="1:9" ht="18.75" x14ac:dyDescent="0.3">
      <c r="A61" s="47" t="s">
        <v>35</v>
      </c>
      <c r="B61" s="28" t="s">
        <v>46</v>
      </c>
      <c r="C61" s="28" t="s">
        <v>48</v>
      </c>
      <c r="D61" s="29">
        <v>853</v>
      </c>
      <c r="E61" s="30">
        <f>'[2]БР _МА03102025'!F41</f>
        <v>15</v>
      </c>
      <c r="F61" s="61">
        <v>3</v>
      </c>
      <c r="G61" s="61">
        <v>3</v>
      </c>
    </row>
    <row r="62" spans="1:9" ht="56.25" x14ac:dyDescent="0.3">
      <c r="A62" s="63" t="s">
        <v>49</v>
      </c>
      <c r="B62" s="23" t="s">
        <v>46</v>
      </c>
      <c r="C62" s="20" t="s">
        <v>50</v>
      </c>
      <c r="D62" s="26">
        <v>100</v>
      </c>
      <c r="E62" s="64">
        <f>E63</f>
        <v>1518</v>
      </c>
      <c r="F62" s="64">
        <f t="shared" ref="F62:G62" si="22">F63</f>
        <v>1577.3000000000002</v>
      </c>
      <c r="G62" s="64">
        <f t="shared" si="22"/>
        <v>1638.8000000000002</v>
      </c>
      <c r="I62" s="2"/>
    </row>
    <row r="63" spans="1:9" ht="37.5" x14ac:dyDescent="0.3">
      <c r="A63" s="27" t="s">
        <v>17</v>
      </c>
      <c r="B63" s="28" t="s">
        <v>46</v>
      </c>
      <c r="C63" s="34" t="s">
        <v>50</v>
      </c>
      <c r="D63" s="29">
        <v>120</v>
      </c>
      <c r="E63" s="30">
        <f>E64+E65</f>
        <v>1518</v>
      </c>
      <c r="F63" s="30">
        <f t="shared" ref="F63:G63" si="23">F64+F65</f>
        <v>1577.3000000000002</v>
      </c>
      <c r="G63" s="30">
        <f t="shared" si="23"/>
        <v>1638.8000000000002</v>
      </c>
    </row>
    <row r="64" spans="1:9" ht="18.75" x14ac:dyDescent="0.3">
      <c r="A64" s="33" t="s">
        <v>18</v>
      </c>
      <c r="B64" s="28" t="s">
        <v>46</v>
      </c>
      <c r="C64" s="34" t="s">
        <v>50</v>
      </c>
      <c r="D64" s="29">
        <v>121</v>
      </c>
      <c r="E64" s="30">
        <f>'[2]БР _МА03102025'!F53</f>
        <v>1165.9000000000001</v>
      </c>
      <c r="F64" s="61">
        <f>'[2]БР _МА03102025'!G53</f>
        <v>1211.4000000000001</v>
      </c>
      <c r="G64" s="61">
        <f>'[2]БР _МА03102025'!H53</f>
        <v>1258.7</v>
      </c>
    </row>
    <row r="65" spans="1:9" ht="56.25" x14ac:dyDescent="0.3">
      <c r="A65" s="27" t="s">
        <v>19</v>
      </c>
      <c r="B65" s="28" t="s">
        <v>46</v>
      </c>
      <c r="C65" s="34" t="s">
        <v>50</v>
      </c>
      <c r="D65" s="29">
        <v>129</v>
      </c>
      <c r="E65" s="30">
        <f>'[2]БР _МА03102025'!F56</f>
        <v>352.1</v>
      </c>
      <c r="F65" s="61">
        <f>'[2]БР _МА03102025'!G57</f>
        <v>365.9</v>
      </c>
      <c r="G65" s="61">
        <f>'[2]БР _МА03102025'!H57</f>
        <v>380.1</v>
      </c>
    </row>
    <row r="66" spans="1:9" ht="75" x14ac:dyDescent="0.3">
      <c r="A66" s="63" t="s">
        <v>51</v>
      </c>
      <c r="B66" s="65" t="s">
        <v>46</v>
      </c>
      <c r="C66" s="20" t="s">
        <v>52</v>
      </c>
      <c r="D66" s="66"/>
      <c r="E66" s="24">
        <f>E67+E71</f>
        <v>3567.5</v>
      </c>
      <c r="F66" s="24">
        <f t="shared" ref="F66:G66" si="24">F67+F71</f>
        <v>3707.8</v>
      </c>
      <c r="G66" s="24">
        <f t="shared" si="24"/>
        <v>3852</v>
      </c>
      <c r="I66" s="2"/>
    </row>
    <row r="67" spans="1:9" ht="75" x14ac:dyDescent="0.3">
      <c r="A67" s="67" t="s">
        <v>16</v>
      </c>
      <c r="B67" s="28" t="s">
        <v>46</v>
      </c>
      <c r="C67" s="34" t="s">
        <v>52</v>
      </c>
      <c r="D67" s="66">
        <v>100</v>
      </c>
      <c r="E67" s="30">
        <f>E68</f>
        <v>3393.1</v>
      </c>
      <c r="F67" s="30">
        <f t="shared" ref="F67:G67" si="25">F68</f>
        <v>3525.8</v>
      </c>
      <c r="G67" s="30">
        <f t="shared" si="25"/>
        <v>3663.3</v>
      </c>
    </row>
    <row r="68" spans="1:9" ht="37.5" x14ac:dyDescent="0.3">
      <c r="A68" s="68" t="s">
        <v>17</v>
      </c>
      <c r="B68" s="28" t="s">
        <v>46</v>
      </c>
      <c r="C68" s="28" t="s">
        <v>52</v>
      </c>
      <c r="D68" s="66">
        <v>120</v>
      </c>
      <c r="E68" s="46">
        <f>E69+E70</f>
        <v>3393.1</v>
      </c>
      <c r="F68" s="46">
        <f t="shared" ref="F68:G68" si="26">F69+F70</f>
        <v>3525.8</v>
      </c>
      <c r="G68" s="46">
        <f t="shared" si="26"/>
        <v>3663.3</v>
      </c>
    </row>
    <row r="69" spans="1:9" ht="18.75" x14ac:dyDescent="0.3">
      <c r="A69" s="33" t="s">
        <v>18</v>
      </c>
      <c r="B69" s="28" t="s">
        <v>46</v>
      </c>
      <c r="C69" s="28" t="s">
        <v>52</v>
      </c>
      <c r="D69" s="66">
        <v>121</v>
      </c>
      <c r="E69" s="46">
        <f>'[2]БР _МА03102025'!F63</f>
        <v>2606.1</v>
      </c>
      <c r="F69" s="61">
        <f>'[2]БР _МА03102025'!G63</f>
        <v>2708</v>
      </c>
      <c r="G69" s="61">
        <f>'[2]БР _МА03102025'!H64</f>
        <v>2813.6</v>
      </c>
    </row>
    <row r="70" spans="1:9" ht="56.25" x14ac:dyDescent="0.3">
      <c r="A70" s="27" t="s">
        <v>19</v>
      </c>
      <c r="B70" s="28" t="s">
        <v>46</v>
      </c>
      <c r="C70" s="28" t="s">
        <v>52</v>
      </c>
      <c r="D70" s="66">
        <v>129</v>
      </c>
      <c r="E70" s="46">
        <f>'[2]БР _МА03102025'!F68</f>
        <v>787</v>
      </c>
      <c r="F70" s="61">
        <f>'[2]БР _МА03102025'!G68</f>
        <v>817.8</v>
      </c>
      <c r="G70" s="61">
        <f>'[2]БР _МА03102025'!H68</f>
        <v>849.7</v>
      </c>
    </row>
    <row r="71" spans="1:9" ht="37.5" x14ac:dyDescent="0.3">
      <c r="A71" s="27" t="s">
        <v>27</v>
      </c>
      <c r="B71" s="28" t="s">
        <v>46</v>
      </c>
      <c r="C71" s="28" t="s">
        <v>52</v>
      </c>
      <c r="D71" s="66">
        <v>200</v>
      </c>
      <c r="E71" s="46">
        <f>E72</f>
        <v>174.39999999999998</v>
      </c>
      <c r="F71" s="46">
        <f t="shared" ref="F71:G72" si="27">F72</f>
        <v>182</v>
      </c>
      <c r="G71" s="46">
        <f t="shared" si="27"/>
        <v>188.7</v>
      </c>
    </row>
    <row r="72" spans="1:9" ht="37.5" x14ac:dyDescent="0.3">
      <c r="A72" s="27" t="s">
        <v>28</v>
      </c>
      <c r="B72" s="28" t="s">
        <v>46</v>
      </c>
      <c r="C72" s="34" t="s">
        <v>52</v>
      </c>
      <c r="D72" s="66">
        <v>240</v>
      </c>
      <c r="E72" s="30">
        <f>E73</f>
        <v>174.39999999999998</v>
      </c>
      <c r="F72" s="30">
        <f t="shared" si="27"/>
        <v>182</v>
      </c>
      <c r="G72" s="30">
        <f t="shared" si="27"/>
        <v>188.7</v>
      </c>
    </row>
    <row r="73" spans="1:9" ht="18.75" x14ac:dyDescent="0.3">
      <c r="A73" s="27" t="s">
        <v>29</v>
      </c>
      <c r="B73" s="28" t="s">
        <v>46</v>
      </c>
      <c r="C73" s="34" t="s">
        <v>52</v>
      </c>
      <c r="D73" s="66">
        <v>244</v>
      </c>
      <c r="E73" s="30">
        <f>'[2]БР _МА03102025'!F71</f>
        <v>174.39999999999998</v>
      </c>
      <c r="F73" s="61">
        <v>182</v>
      </c>
      <c r="G73" s="61">
        <v>188.7</v>
      </c>
    </row>
    <row r="74" spans="1:9" ht="18.75" x14ac:dyDescent="0.3">
      <c r="A74" s="69" t="s">
        <v>53</v>
      </c>
      <c r="B74" s="23" t="s">
        <v>54</v>
      </c>
      <c r="C74" s="23"/>
      <c r="D74" s="70"/>
      <c r="E74" s="71">
        <f>E75</f>
        <v>30</v>
      </c>
      <c r="F74" s="71">
        <f t="shared" ref="F74:G76" si="28">F75</f>
        <v>30</v>
      </c>
      <c r="G74" s="71">
        <f t="shared" si="28"/>
        <v>30</v>
      </c>
    </row>
    <row r="75" spans="1:9" ht="18.75" x14ac:dyDescent="0.3">
      <c r="A75" s="69" t="s">
        <v>55</v>
      </c>
      <c r="B75" s="23" t="s">
        <v>54</v>
      </c>
      <c r="C75" s="23" t="s">
        <v>56</v>
      </c>
      <c r="D75" s="70"/>
      <c r="E75" s="13">
        <f>E76</f>
        <v>30</v>
      </c>
      <c r="F75" s="13">
        <f t="shared" si="28"/>
        <v>30</v>
      </c>
      <c r="G75" s="13">
        <f t="shared" si="28"/>
        <v>30</v>
      </c>
    </row>
    <row r="76" spans="1:9" ht="18.75" x14ac:dyDescent="0.3">
      <c r="A76" s="72" t="s">
        <v>31</v>
      </c>
      <c r="B76" s="28" t="s">
        <v>54</v>
      </c>
      <c r="C76" s="28" t="s">
        <v>56</v>
      </c>
      <c r="D76" s="66">
        <v>800</v>
      </c>
      <c r="E76" s="30">
        <f>E77</f>
        <v>30</v>
      </c>
      <c r="F76" s="30">
        <f t="shared" si="28"/>
        <v>30</v>
      </c>
      <c r="G76" s="30">
        <f t="shared" si="28"/>
        <v>30</v>
      </c>
    </row>
    <row r="77" spans="1:9" ht="18.75" x14ac:dyDescent="0.3">
      <c r="A77" s="72" t="s">
        <v>57</v>
      </c>
      <c r="B77" s="28" t="s">
        <v>54</v>
      </c>
      <c r="C77" s="28" t="s">
        <v>56</v>
      </c>
      <c r="D77" s="66">
        <v>870</v>
      </c>
      <c r="E77" s="30">
        <v>30</v>
      </c>
      <c r="F77" s="35">
        <v>30</v>
      </c>
      <c r="G77" s="35">
        <v>30</v>
      </c>
    </row>
    <row r="78" spans="1:9" ht="18.75" x14ac:dyDescent="0.3">
      <c r="A78" s="50" t="s">
        <v>36</v>
      </c>
      <c r="B78" s="23" t="s">
        <v>37</v>
      </c>
      <c r="C78" s="28"/>
      <c r="D78" s="73"/>
      <c r="E78" s="13">
        <f>E80+E84+E88</f>
        <v>399.6</v>
      </c>
      <c r="F78" s="13">
        <f>F80+F84+F88</f>
        <v>405</v>
      </c>
      <c r="G78" s="13">
        <f>G80+G84+G88</f>
        <v>410.4</v>
      </c>
    </row>
    <row r="79" spans="1:9" ht="18.75" x14ac:dyDescent="0.3">
      <c r="A79" s="50" t="s">
        <v>58</v>
      </c>
      <c r="B79" s="40" t="s">
        <v>37</v>
      </c>
      <c r="C79" s="48"/>
      <c r="D79" s="74"/>
      <c r="E79" s="13">
        <f>E80</f>
        <v>200</v>
      </c>
      <c r="F79" s="13">
        <f t="shared" ref="F79:G82" si="29">F80</f>
        <v>200</v>
      </c>
      <c r="G79" s="13">
        <f t="shared" si="29"/>
        <v>200</v>
      </c>
    </row>
    <row r="80" spans="1:9" ht="119.25" customHeight="1" x14ac:dyDescent="0.3">
      <c r="A80" s="75" t="s">
        <v>59</v>
      </c>
      <c r="B80" s="40" t="s">
        <v>37</v>
      </c>
      <c r="C80" s="40" t="s">
        <v>60</v>
      </c>
      <c r="D80" s="76"/>
      <c r="E80" s="52">
        <f>E81</f>
        <v>200</v>
      </c>
      <c r="F80" s="52">
        <f t="shared" si="29"/>
        <v>200</v>
      </c>
      <c r="G80" s="52">
        <f t="shared" si="29"/>
        <v>200</v>
      </c>
    </row>
    <row r="81" spans="1:9" ht="24.75" customHeight="1" x14ac:dyDescent="0.3">
      <c r="A81" s="47" t="s">
        <v>31</v>
      </c>
      <c r="B81" s="48" t="s">
        <v>37</v>
      </c>
      <c r="C81" s="48" t="s">
        <v>60</v>
      </c>
      <c r="D81" s="49">
        <v>800</v>
      </c>
      <c r="E81" s="30">
        <f>E82</f>
        <v>200</v>
      </c>
      <c r="F81" s="30">
        <f t="shared" si="29"/>
        <v>200</v>
      </c>
      <c r="G81" s="30">
        <f t="shared" si="29"/>
        <v>200</v>
      </c>
    </row>
    <row r="82" spans="1:9" ht="23.25" customHeight="1" x14ac:dyDescent="0.3">
      <c r="A82" s="47" t="s">
        <v>61</v>
      </c>
      <c r="B82" s="48" t="s">
        <v>37</v>
      </c>
      <c r="C82" s="48" t="s">
        <v>60</v>
      </c>
      <c r="D82" s="49">
        <v>830</v>
      </c>
      <c r="E82" s="30">
        <f>E83</f>
        <v>200</v>
      </c>
      <c r="F82" s="30">
        <f t="shared" si="29"/>
        <v>200</v>
      </c>
      <c r="G82" s="30">
        <f t="shared" si="29"/>
        <v>200</v>
      </c>
    </row>
    <row r="83" spans="1:9" ht="36.75" customHeight="1" x14ac:dyDescent="0.3">
      <c r="A83" s="27" t="s">
        <v>62</v>
      </c>
      <c r="B83" s="48" t="s">
        <v>37</v>
      </c>
      <c r="C83" s="48" t="s">
        <v>60</v>
      </c>
      <c r="D83" s="49">
        <v>831</v>
      </c>
      <c r="E83" s="30">
        <f>1300-1000-100</f>
        <v>200</v>
      </c>
      <c r="F83" s="35">
        <f>300-100</f>
        <v>200</v>
      </c>
      <c r="G83" s="35">
        <f>300-100</f>
        <v>200</v>
      </c>
    </row>
    <row r="84" spans="1:9" ht="21.75" customHeight="1" x14ac:dyDescent="0.3">
      <c r="A84" s="77" t="s">
        <v>63</v>
      </c>
      <c r="B84" s="23" t="s">
        <v>37</v>
      </c>
      <c r="C84" s="23" t="s">
        <v>64</v>
      </c>
      <c r="D84" s="26"/>
      <c r="E84" s="78">
        <f>E85</f>
        <v>190</v>
      </c>
      <c r="F84" s="78">
        <f t="shared" ref="F84:G86" si="30">F85</f>
        <v>195</v>
      </c>
      <c r="G84" s="78">
        <f t="shared" si="30"/>
        <v>200</v>
      </c>
      <c r="I84" s="17"/>
    </row>
    <row r="85" spans="1:9" ht="35.25" customHeight="1" x14ac:dyDescent="0.3">
      <c r="A85" s="27" t="s">
        <v>27</v>
      </c>
      <c r="B85" s="28" t="s">
        <v>37</v>
      </c>
      <c r="C85" s="28" t="s">
        <v>64</v>
      </c>
      <c r="D85" s="66">
        <v>200</v>
      </c>
      <c r="E85" s="79">
        <f>E86</f>
        <v>190</v>
      </c>
      <c r="F85" s="79">
        <f t="shared" si="30"/>
        <v>195</v>
      </c>
      <c r="G85" s="79">
        <f t="shared" si="30"/>
        <v>200</v>
      </c>
    </row>
    <row r="86" spans="1:9" ht="35.25" customHeight="1" x14ac:dyDescent="0.3">
      <c r="A86" s="27" t="s">
        <v>28</v>
      </c>
      <c r="B86" s="28" t="s">
        <v>37</v>
      </c>
      <c r="C86" s="28" t="s">
        <v>64</v>
      </c>
      <c r="D86" s="66">
        <v>240</v>
      </c>
      <c r="E86" s="30">
        <f>E87</f>
        <v>190</v>
      </c>
      <c r="F86" s="30">
        <f t="shared" si="30"/>
        <v>195</v>
      </c>
      <c r="G86" s="30">
        <f t="shared" si="30"/>
        <v>200</v>
      </c>
    </row>
    <row r="87" spans="1:9" ht="24.75" customHeight="1" x14ac:dyDescent="0.3">
      <c r="A87" s="27" t="s">
        <v>29</v>
      </c>
      <c r="B87" s="80" t="s">
        <v>37</v>
      </c>
      <c r="C87" s="28" t="s">
        <v>64</v>
      </c>
      <c r="D87" s="66">
        <v>244</v>
      </c>
      <c r="E87" s="30">
        <v>190</v>
      </c>
      <c r="F87" s="35">
        <v>195</v>
      </c>
      <c r="G87" s="35">
        <v>200</v>
      </c>
    </row>
    <row r="88" spans="1:9" ht="78.75" customHeight="1" x14ac:dyDescent="0.3">
      <c r="A88" s="18" t="s">
        <v>65</v>
      </c>
      <c r="B88" s="23" t="s">
        <v>37</v>
      </c>
      <c r="C88" s="23" t="s">
        <v>66</v>
      </c>
      <c r="D88" s="29"/>
      <c r="E88" s="71">
        <f>E89</f>
        <v>9.6</v>
      </c>
      <c r="F88" s="71">
        <f t="shared" ref="F88:G90" si="31">F89</f>
        <v>10</v>
      </c>
      <c r="G88" s="71">
        <f t="shared" si="31"/>
        <v>10.4</v>
      </c>
    </row>
    <row r="89" spans="1:9" ht="41.25" customHeight="1" x14ac:dyDescent="0.3">
      <c r="A89" s="27" t="s">
        <v>27</v>
      </c>
      <c r="B89" s="28" t="s">
        <v>37</v>
      </c>
      <c r="C89" s="28" t="s">
        <v>66</v>
      </c>
      <c r="D89" s="43">
        <v>200</v>
      </c>
      <c r="E89" s="30">
        <f>E90</f>
        <v>9.6</v>
      </c>
      <c r="F89" s="30">
        <f t="shared" si="31"/>
        <v>10</v>
      </c>
      <c r="G89" s="30">
        <f t="shared" si="31"/>
        <v>10.4</v>
      </c>
    </row>
    <row r="90" spans="1:9" ht="41.25" customHeight="1" x14ac:dyDescent="0.3">
      <c r="A90" s="27" t="s">
        <v>28</v>
      </c>
      <c r="B90" s="28" t="s">
        <v>37</v>
      </c>
      <c r="C90" s="28" t="s">
        <v>66</v>
      </c>
      <c r="D90" s="29">
        <v>240</v>
      </c>
      <c r="E90" s="30">
        <f>E91</f>
        <v>9.6</v>
      </c>
      <c r="F90" s="30">
        <f t="shared" si="31"/>
        <v>10</v>
      </c>
      <c r="G90" s="30">
        <f t="shared" si="31"/>
        <v>10.4</v>
      </c>
    </row>
    <row r="91" spans="1:9" ht="29.25" customHeight="1" x14ac:dyDescent="0.3">
      <c r="A91" s="27" t="s">
        <v>29</v>
      </c>
      <c r="B91" s="80" t="s">
        <v>37</v>
      </c>
      <c r="C91" s="28" t="s">
        <v>66</v>
      </c>
      <c r="D91" s="53">
        <v>244</v>
      </c>
      <c r="E91" s="30">
        <f>'[2]БР _МА03102025'!F104</f>
        <v>9.6</v>
      </c>
      <c r="F91" s="30">
        <f>'[2]БР _МА03102025'!G104</f>
        <v>10</v>
      </c>
      <c r="G91" s="30">
        <f>'[2]БР _МА03102025'!H104</f>
        <v>10.4</v>
      </c>
    </row>
    <row r="92" spans="1:9" ht="37.5" x14ac:dyDescent="0.3">
      <c r="A92" s="44" t="s">
        <v>67</v>
      </c>
      <c r="B92" s="81" t="s">
        <v>68</v>
      </c>
      <c r="C92" s="23"/>
      <c r="D92" s="53"/>
      <c r="E92" s="59">
        <f>E93</f>
        <v>90</v>
      </c>
      <c r="F92" s="59">
        <f t="shared" ref="F92:G96" si="32">F93</f>
        <v>143</v>
      </c>
      <c r="G92" s="59">
        <f t="shared" si="32"/>
        <v>150</v>
      </c>
    </row>
    <row r="93" spans="1:9" ht="44.25" customHeight="1" x14ac:dyDescent="0.3">
      <c r="A93" s="44" t="s">
        <v>69</v>
      </c>
      <c r="B93" s="81" t="s">
        <v>70</v>
      </c>
      <c r="C93" s="23"/>
      <c r="D93" s="53"/>
      <c r="E93" s="13">
        <f>E94</f>
        <v>90</v>
      </c>
      <c r="F93" s="13">
        <f t="shared" si="32"/>
        <v>143</v>
      </c>
      <c r="G93" s="13">
        <f t="shared" si="32"/>
        <v>150</v>
      </c>
    </row>
    <row r="94" spans="1:9" ht="93.75" x14ac:dyDescent="0.3">
      <c r="A94" s="44" t="s">
        <v>71</v>
      </c>
      <c r="B94" s="23" t="s">
        <v>70</v>
      </c>
      <c r="C94" s="23" t="s">
        <v>72</v>
      </c>
      <c r="D94" s="21"/>
      <c r="E94" s="82">
        <f>E95</f>
        <v>90</v>
      </c>
      <c r="F94" s="82">
        <f t="shared" si="32"/>
        <v>143</v>
      </c>
      <c r="G94" s="82">
        <f t="shared" si="32"/>
        <v>150</v>
      </c>
    </row>
    <row r="95" spans="1:9" ht="37.5" x14ac:dyDescent="0.3">
      <c r="A95" s="27" t="s">
        <v>27</v>
      </c>
      <c r="B95" s="28" t="s">
        <v>70</v>
      </c>
      <c r="C95" s="28" t="s">
        <v>72</v>
      </c>
      <c r="D95" s="53">
        <v>200</v>
      </c>
      <c r="E95" s="57">
        <f>E96</f>
        <v>90</v>
      </c>
      <c r="F95" s="57">
        <f t="shared" si="32"/>
        <v>143</v>
      </c>
      <c r="G95" s="57">
        <f t="shared" si="32"/>
        <v>150</v>
      </c>
    </row>
    <row r="96" spans="1:9" ht="37.5" x14ac:dyDescent="0.3">
      <c r="A96" s="27" t="s">
        <v>28</v>
      </c>
      <c r="B96" s="28" t="s">
        <v>70</v>
      </c>
      <c r="C96" s="28" t="s">
        <v>73</v>
      </c>
      <c r="D96" s="53">
        <v>240</v>
      </c>
      <c r="E96" s="57">
        <f>E97</f>
        <v>90</v>
      </c>
      <c r="F96" s="57">
        <f t="shared" si="32"/>
        <v>143</v>
      </c>
      <c r="G96" s="57">
        <f t="shared" si="32"/>
        <v>150</v>
      </c>
    </row>
    <row r="97" spans="1:9" ht="18.75" x14ac:dyDescent="0.3">
      <c r="A97" s="27" t="s">
        <v>29</v>
      </c>
      <c r="B97" s="28" t="s">
        <v>70</v>
      </c>
      <c r="C97" s="28" t="s">
        <v>73</v>
      </c>
      <c r="D97" s="53">
        <v>244</v>
      </c>
      <c r="E97" s="57">
        <v>90</v>
      </c>
      <c r="F97" s="83">
        <v>143</v>
      </c>
      <c r="G97" s="83">
        <v>150</v>
      </c>
    </row>
    <row r="98" spans="1:9" ht="18.75" x14ac:dyDescent="0.3">
      <c r="A98" s="50" t="s">
        <v>74</v>
      </c>
      <c r="B98" s="23" t="s">
        <v>75</v>
      </c>
      <c r="C98" s="23"/>
      <c r="D98" s="84"/>
      <c r="E98" s="55">
        <f>E99</f>
        <v>1180.4000000000001</v>
      </c>
      <c r="F98" s="55">
        <f t="shared" ref="F98:G98" si="33">F99</f>
        <v>1128</v>
      </c>
      <c r="G98" s="55">
        <f t="shared" si="33"/>
        <v>1171.8999999999999</v>
      </c>
    </row>
    <row r="99" spans="1:9" ht="18.75" x14ac:dyDescent="0.3">
      <c r="A99" s="50" t="s">
        <v>76</v>
      </c>
      <c r="B99" s="23" t="s">
        <v>77</v>
      </c>
      <c r="C99" s="23"/>
      <c r="D99" s="84"/>
      <c r="E99" s="55">
        <f>E101</f>
        <v>1180.4000000000001</v>
      </c>
      <c r="F99" s="55">
        <f t="shared" ref="F99:G99" si="34">F101</f>
        <v>1128</v>
      </c>
      <c r="G99" s="55">
        <f t="shared" si="34"/>
        <v>1171.8999999999999</v>
      </c>
    </row>
    <row r="100" spans="1:9" ht="56.25" x14ac:dyDescent="0.3">
      <c r="A100" s="85" t="s">
        <v>78</v>
      </c>
      <c r="B100" s="23" t="s">
        <v>77</v>
      </c>
      <c r="C100" s="23"/>
      <c r="D100" s="84"/>
      <c r="E100" s="55">
        <f>E101</f>
        <v>1180.4000000000001</v>
      </c>
      <c r="F100" s="55">
        <f t="shared" ref="F100:G100" si="35">F101</f>
        <v>1128</v>
      </c>
      <c r="G100" s="55">
        <f t="shared" si="35"/>
        <v>1171.8999999999999</v>
      </c>
    </row>
    <row r="101" spans="1:9" ht="56.25" x14ac:dyDescent="0.3">
      <c r="A101" s="86" t="s">
        <v>79</v>
      </c>
      <c r="B101" s="23" t="s">
        <v>77</v>
      </c>
      <c r="C101" s="23" t="s">
        <v>80</v>
      </c>
      <c r="D101" s="84"/>
      <c r="E101" s="78">
        <f>E102+E106</f>
        <v>1180.4000000000001</v>
      </c>
      <c r="F101" s="78">
        <f t="shared" ref="F101:G101" si="36">F102+F106</f>
        <v>1128</v>
      </c>
      <c r="G101" s="78">
        <f t="shared" si="36"/>
        <v>1171.8999999999999</v>
      </c>
    </row>
    <row r="102" spans="1:9" ht="75" x14ac:dyDescent="0.3">
      <c r="A102" s="87" t="s">
        <v>16</v>
      </c>
      <c r="B102" s="28" t="s">
        <v>77</v>
      </c>
      <c r="C102" s="28" t="s">
        <v>80</v>
      </c>
      <c r="D102" s="29">
        <v>100</v>
      </c>
      <c r="E102" s="30">
        <f>E103</f>
        <v>998</v>
      </c>
      <c r="F102" s="30">
        <f t="shared" ref="F102:G102" si="37">F103</f>
        <v>943.5</v>
      </c>
      <c r="G102" s="30">
        <f t="shared" si="37"/>
        <v>980.19999999999993</v>
      </c>
    </row>
    <row r="103" spans="1:9" ht="18.75" x14ac:dyDescent="0.3">
      <c r="A103" s="88" t="s">
        <v>81</v>
      </c>
      <c r="B103" s="28" t="s">
        <v>77</v>
      </c>
      <c r="C103" s="28" t="s">
        <v>80</v>
      </c>
      <c r="D103" s="29">
        <v>110</v>
      </c>
      <c r="E103" s="30">
        <f>E104+E105</f>
        <v>998</v>
      </c>
      <c r="F103" s="30">
        <f t="shared" ref="F103:G103" si="38">F104+F105</f>
        <v>943.5</v>
      </c>
      <c r="G103" s="30">
        <f t="shared" si="38"/>
        <v>980.19999999999993</v>
      </c>
    </row>
    <row r="104" spans="1:9" ht="18.75" x14ac:dyDescent="0.3">
      <c r="A104" s="47" t="s">
        <v>82</v>
      </c>
      <c r="B104" s="28" t="s">
        <v>77</v>
      </c>
      <c r="C104" s="28" t="s">
        <v>80</v>
      </c>
      <c r="D104" s="29">
        <v>111</v>
      </c>
      <c r="E104" s="30">
        <v>766.5</v>
      </c>
      <c r="F104" s="35">
        <v>724.6</v>
      </c>
      <c r="G104" s="35">
        <v>752.8</v>
      </c>
    </row>
    <row r="105" spans="1:9" ht="56.25" x14ac:dyDescent="0.3">
      <c r="A105" s="89" t="s">
        <v>83</v>
      </c>
      <c r="B105" s="28" t="s">
        <v>77</v>
      </c>
      <c r="C105" s="28" t="s">
        <v>80</v>
      </c>
      <c r="D105" s="29">
        <v>119</v>
      </c>
      <c r="E105" s="30">
        <v>231.5</v>
      </c>
      <c r="F105" s="35">
        <v>218.9</v>
      </c>
      <c r="G105" s="35">
        <v>227.4</v>
      </c>
    </row>
    <row r="106" spans="1:9" ht="37.5" x14ac:dyDescent="0.3">
      <c r="A106" s="27" t="s">
        <v>27</v>
      </c>
      <c r="B106" s="28" t="s">
        <v>77</v>
      </c>
      <c r="C106" s="28" t="s">
        <v>80</v>
      </c>
      <c r="D106" s="29">
        <v>200</v>
      </c>
      <c r="E106" s="30">
        <f>E107</f>
        <v>182.4</v>
      </c>
      <c r="F106" s="30">
        <f t="shared" ref="F106:G107" si="39">F107</f>
        <v>184.5</v>
      </c>
      <c r="G106" s="30">
        <f t="shared" si="39"/>
        <v>191.7</v>
      </c>
    </row>
    <row r="107" spans="1:9" ht="37.5" x14ac:dyDescent="0.3">
      <c r="A107" s="27" t="s">
        <v>28</v>
      </c>
      <c r="B107" s="28" t="s">
        <v>77</v>
      </c>
      <c r="C107" s="28" t="s">
        <v>80</v>
      </c>
      <c r="D107" s="29">
        <v>240</v>
      </c>
      <c r="E107" s="46">
        <f>E108</f>
        <v>182.4</v>
      </c>
      <c r="F107" s="46">
        <f t="shared" si="39"/>
        <v>184.5</v>
      </c>
      <c r="G107" s="46">
        <f t="shared" si="39"/>
        <v>191.7</v>
      </c>
    </row>
    <row r="108" spans="1:9" ht="18.75" x14ac:dyDescent="0.3">
      <c r="A108" s="27" t="s">
        <v>29</v>
      </c>
      <c r="B108" s="28" t="s">
        <v>77</v>
      </c>
      <c r="C108" s="28" t="s">
        <v>80</v>
      </c>
      <c r="D108" s="29">
        <v>244</v>
      </c>
      <c r="E108" s="90">
        <v>182.4</v>
      </c>
      <c r="F108" s="91">
        <v>184.5</v>
      </c>
      <c r="G108" s="91">
        <v>191.7</v>
      </c>
    </row>
    <row r="109" spans="1:9" ht="18.75" x14ac:dyDescent="0.3">
      <c r="A109" s="50" t="s">
        <v>84</v>
      </c>
      <c r="B109" s="23" t="s">
        <v>85</v>
      </c>
      <c r="C109" s="23"/>
      <c r="D109" s="92"/>
      <c r="E109" s="59">
        <f>E110</f>
        <v>50679.499999999993</v>
      </c>
      <c r="F109" s="59">
        <f t="shared" ref="F109:G109" si="40">F110</f>
        <v>34922.1</v>
      </c>
      <c r="G109" s="59">
        <f t="shared" si="40"/>
        <v>32812.5</v>
      </c>
    </row>
    <row r="110" spans="1:9" ht="18" customHeight="1" x14ac:dyDescent="0.3">
      <c r="A110" s="50" t="s">
        <v>86</v>
      </c>
      <c r="B110" s="23" t="s">
        <v>87</v>
      </c>
      <c r="C110" s="23"/>
      <c r="D110" s="92"/>
      <c r="E110" s="13">
        <f>E111+E124</f>
        <v>50679.499999999993</v>
      </c>
      <c r="F110" s="13">
        <f t="shared" ref="F110:G110" si="41">F111+F124</f>
        <v>34922.1</v>
      </c>
      <c r="G110" s="13">
        <f t="shared" si="41"/>
        <v>32812.5</v>
      </c>
    </row>
    <row r="111" spans="1:9" ht="54" customHeight="1" x14ac:dyDescent="0.3">
      <c r="A111" s="44" t="s">
        <v>88</v>
      </c>
      <c r="B111" s="93" t="s">
        <v>87</v>
      </c>
      <c r="C111" s="94" t="s">
        <v>89</v>
      </c>
      <c r="D111" s="95"/>
      <c r="E111" s="96">
        <f>E112+E116+E119</f>
        <v>11775.1</v>
      </c>
      <c r="F111" s="96">
        <f t="shared" ref="F111:G111" si="42">F112+F116+F119</f>
        <v>11783.8</v>
      </c>
      <c r="G111" s="96">
        <f t="shared" si="42"/>
        <v>12243.300000000001</v>
      </c>
      <c r="I111" s="62"/>
    </row>
    <row r="112" spans="1:9" ht="84" customHeight="1" x14ac:dyDescent="0.3">
      <c r="A112" s="27" t="s">
        <v>16</v>
      </c>
      <c r="B112" s="97" t="s">
        <v>87</v>
      </c>
      <c r="C112" s="97" t="s">
        <v>89</v>
      </c>
      <c r="D112" s="98">
        <v>100</v>
      </c>
      <c r="E112" s="99">
        <f>E113</f>
        <v>10777</v>
      </c>
      <c r="F112" s="99">
        <f t="shared" ref="F112:G112" si="43">F113</f>
        <v>11191.699999999999</v>
      </c>
      <c r="G112" s="99">
        <f t="shared" si="43"/>
        <v>11628.2</v>
      </c>
    </row>
    <row r="113" spans="1:7" ht="18" customHeight="1" x14ac:dyDescent="0.3">
      <c r="A113" s="47" t="s">
        <v>81</v>
      </c>
      <c r="B113" s="97" t="s">
        <v>87</v>
      </c>
      <c r="C113" s="97" t="s">
        <v>89</v>
      </c>
      <c r="D113" s="98">
        <v>110</v>
      </c>
      <c r="E113" s="99">
        <f>E114+E115</f>
        <v>10777</v>
      </c>
      <c r="F113" s="99">
        <f t="shared" ref="F113:G113" si="44">F114+F115</f>
        <v>11191.699999999999</v>
      </c>
      <c r="G113" s="99">
        <f t="shared" si="44"/>
        <v>11628.2</v>
      </c>
    </row>
    <row r="114" spans="1:7" ht="18" customHeight="1" x14ac:dyDescent="0.3">
      <c r="A114" s="47" t="s">
        <v>82</v>
      </c>
      <c r="B114" s="97" t="s">
        <v>87</v>
      </c>
      <c r="C114" s="97" t="s">
        <v>89</v>
      </c>
      <c r="D114" s="98">
        <v>111</v>
      </c>
      <c r="E114" s="100">
        <f>'[2]БР _МА03102025'!F151</f>
        <v>8277.2999999999993</v>
      </c>
      <c r="F114" s="101">
        <v>8595.7999999999993</v>
      </c>
      <c r="G114" s="101">
        <v>8931</v>
      </c>
    </row>
    <row r="115" spans="1:7" ht="36" customHeight="1" x14ac:dyDescent="0.3">
      <c r="A115" s="89" t="s">
        <v>83</v>
      </c>
      <c r="B115" s="97" t="s">
        <v>87</v>
      </c>
      <c r="C115" s="97" t="s">
        <v>89</v>
      </c>
      <c r="D115" s="98">
        <v>119</v>
      </c>
      <c r="E115" s="100">
        <f>'[2]БР _МА03102025'!F156</f>
        <v>2499.6999999999998</v>
      </c>
      <c r="F115" s="101">
        <v>2595.9</v>
      </c>
      <c r="G115" s="101">
        <v>2697.2</v>
      </c>
    </row>
    <row r="116" spans="1:7" ht="48" customHeight="1" x14ac:dyDescent="0.3">
      <c r="A116" s="27" t="s">
        <v>27</v>
      </c>
      <c r="B116" s="102" t="s">
        <v>87</v>
      </c>
      <c r="C116" s="102" t="s">
        <v>89</v>
      </c>
      <c r="D116" s="98">
        <v>200</v>
      </c>
      <c r="E116" s="100">
        <f>E117</f>
        <v>991.1</v>
      </c>
      <c r="F116" s="100">
        <f t="shared" ref="F116:G117" si="45">F117</f>
        <v>585.09999999999991</v>
      </c>
      <c r="G116" s="100">
        <f t="shared" si="45"/>
        <v>608.1</v>
      </c>
    </row>
    <row r="117" spans="1:7" ht="18" customHeight="1" x14ac:dyDescent="0.3">
      <c r="A117" s="27" t="s">
        <v>28</v>
      </c>
      <c r="B117" s="102" t="s">
        <v>87</v>
      </c>
      <c r="C117" s="102" t="s">
        <v>89</v>
      </c>
      <c r="D117" s="98">
        <v>240</v>
      </c>
      <c r="E117" s="100">
        <f>E118</f>
        <v>991.1</v>
      </c>
      <c r="F117" s="100">
        <f t="shared" si="45"/>
        <v>585.09999999999991</v>
      </c>
      <c r="G117" s="100">
        <f t="shared" si="45"/>
        <v>608.1</v>
      </c>
    </row>
    <row r="118" spans="1:7" ht="18" customHeight="1" x14ac:dyDescent="0.3">
      <c r="A118" s="27" t="s">
        <v>29</v>
      </c>
      <c r="B118" s="102" t="s">
        <v>87</v>
      </c>
      <c r="C118" s="102" t="s">
        <v>89</v>
      </c>
      <c r="D118" s="98">
        <v>244</v>
      </c>
      <c r="E118" s="100">
        <f>'[2]БР _МА03102025'!F161</f>
        <v>991.1</v>
      </c>
      <c r="F118" s="100">
        <f>'[2]БР _МА03102025'!G161</f>
        <v>585.09999999999991</v>
      </c>
      <c r="G118" s="100">
        <f>'[2]БР _МА03102025'!H161</f>
        <v>608.1</v>
      </c>
    </row>
    <row r="119" spans="1:7" ht="18" customHeight="1" x14ac:dyDescent="0.3">
      <c r="A119" s="103" t="s">
        <v>31</v>
      </c>
      <c r="B119" s="102" t="s">
        <v>87</v>
      </c>
      <c r="C119" s="102" t="s">
        <v>89</v>
      </c>
      <c r="D119" s="98">
        <v>800</v>
      </c>
      <c r="E119" s="100">
        <f>E120</f>
        <v>7</v>
      </c>
      <c r="F119" s="100">
        <f t="shared" ref="F119:G119" si="46">F120</f>
        <v>7</v>
      </c>
      <c r="G119" s="100">
        <f t="shared" si="46"/>
        <v>7</v>
      </c>
    </row>
    <row r="120" spans="1:7" ht="18" customHeight="1" x14ac:dyDescent="0.3">
      <c r="A120" s="103" t="s">
        <v>32</v>
      </c>
      <c r="B120" s="102" t="s">
        <v>87</v>
      </c>
      <c r="C120" s="102" t="s">
        <v>89</v>
      </c>
      <c r="D120" s="98">
        <v>850</v>
      </c>
      <c r="E120" s="100">
        <f>E121+E122+E123</f>
        <v>7</v>
      </c>
      <c r="F120" s="100">
        <f t="shared" ref="F120:G120" si="47">F121+F122+F123</f>
        <v>7</v>
      </c>
      <c r="G120" s="100">
        <f t="shared" si="47"/>
        <v>7</v>
      </c>
    </row>
    <row r="121" spans="1:7" ht="18" customHeight="1" x14ac:dyDescent="0.3">
      <c r="A121" s="47" t="s">
        <v>33</v>
      </c>
      <c r="B121" s="102" t="s">
        <v>87</v>
      </c>
      <c r="C121" s="102" t="s">
        <v>89</v>
      </c>
      <c r="D121" s="98">
        <v>851</v>
      </c>
      <c r="E121" s="100">
        <v>0</v>
      </c>
      <c r="F121" s="101">
        <v>0</v>
      </c>
      <c r="G121" s="101">
        <v>0</v>
      </c>
    </row>
    <row r="122" spans="1:7" ht="18" customHeight="1" x14ac:dyDescent="0.3">
      <c r="A122" s="47" t="s">
        <v>34</v>
      </c>
      <c r="B122" s="102" t="s">
        <v>87</v>
      </c>
      <c r="C122" s="102" t="s">
        <v>89</v>
      </c>
      <c r="D122" s="98">
        <v>852</v>
      </c>
      <c r="E122" s="100"/>
      <c r="F122" s="100"/>
      <c r="G122" s="100"/>
    </row>
    <row r="123" spans="1:7" ht="18" customHeight="1" x14ac:dyDescent="0.3">
      <c r="A123" s="47" t="s">
        <v>35</v>
      </c>
      <c r="B123" s="102" t="s">
        <v>87</v>
      </c>
      <c r="C123" s="102" t="s">
        <v>89</v>
      </c>
      <c r="D123" s="98">
        <v>853</v>
      </c>
      <c r="E123" s="100">
        <v>7</v>
      </c>
      <c r="F123" s="100">
        <v>7</v>
      </c>
      <c r="G123" s="100">
        <v>7</v>
      </c>
    </row>
    <row r="124" spans="1:7" ht="60.75" customHeight="1" x14ac:dyDescent="0.3">
      <c r="A124" s="85" t="s">
        <v>78</v>
      </c>
      <c r="B124" s="23" t="s">
        <v>87</v>
      </c>
      <c r="C124" s="23"/>
      <c r="D124" s="21"/>
      <c r="E124" s="13">
        <f>E125+E129+E133</f>
        <v>38904.399999999994</v>
      </c>
      <c r="F124" s="13">
        <f t="shared" ref="F124:G124" si="48">F125+F129+F133</f>
        <v>23138.3</v>
      </c>
      <c r="G124" s="13">
        <f t="shared" si="48"/>
        <v>20569.199999999997</v>
      </c>
    </row>
    <row r="125" spans="1:7" ht="44.25" customHeight="1" x14ac:dyDescent="0.3">
      <c r="A125" s="44" t="s">
        <v>90</v>
      </c>
      <c r="B125" s="23" t="s">
        <v>87</v>
      </c>
      <c r="C125" s="23" t="s">
        <v>91</v>
      </c>
      <c r="D125" s="92"/>
      <c r="E125" s="82">
        <f>E126</f>
        <v>25091.599999999999</v>
      </c>
      <c r="F125" s="82">
        <f t="shared" ref="F125:G127" si="49">F126</f>
        <v>12432</v>
      </c>
      <c r="G125" s="82">
        <f t="shared" si="49"/>
        <v>11728.4</v>
      </c>
    </row>
    <row r="126" spans="1:7" ht="37.5" x14ac:dyDescent="0.3">
      <c r="A126" s="27" t="s">
        <v>92</v>
      </c>
      <c r="B126" s="28" t="s">
        <v>87</v>
      </c>
      <c r="C126" s="28" t="s">
        <v>91</v>
      </c>
      <c r="D126" s="53">
        <v>200</v>
      </c>
      <c r="E126" s="30">
        <f>E127</f>
        <v>25091.599999999999</v>
      </c>
      <c r="F126" s="30">
        <f t="shared" si="49"/>
        <v>12432</v>
      </c>
      <c r="G126" s="30">
        <f t="shared" si="49"/>
        <v>11728.4</v>
      </c>
    </row>
    <row r="127" spans="1:7" ht="37.5" x14ac:dyDescent="0.3">
      <c r="A127" s="27" t="s">
        <v>28</v>
      </c>
      <c r="B127" s="28" t="s">
        <v>87</v>
      </c>
      <c r="C127" s="28" t="s">
        <v>91</v>
      </c>
      <c r="D127" s="53">
        <v>240</v>
      </c>
      <c r="E127" s="30">
        <f>E128</f>
        <v>25091.599999999999</v>
      </c>
      <c r="F127" s="30">
        <f t="shared" si="49"/>
        <v>12432</v>
      </c>
      <c r="G127" s="30">
        <f t="shared" si="49"/>
        <v>11728.4</v>
      </c>
    </row>
    <row r="128" spans="1:7" ht="18.75" x14ac:dyDescent="0.3">
      <c r="A128" s="27" t="s">
        <v>29</v>
      </c>
      <c r="B128" s="28" t="s">
        <v>87</v>
      </c>
      <c r="C128" s="28" t="s">
        <v>91</v>
      </c>
      <c r="D128" s="53">
        <v>244</v>
      </c>
      <c r="E128" s="30">
        <f>'[2]БР _МА03102025'!F189</f>
        <v>25091.599999999999</v>
      </c>
      <c r="F128" s="35">
        <v>12432</v>
      </c>
      <c r="G128" s="35">
        <v>11728.4</v>
      </c>
    </row>
    <row r="129" spans="1:7" ht="39.75" customHeight="1" x14ac:dyDescent="0.3">
      <c r="A129" s="104" t="s">
        <v>93</v>
      </c>
      <c r="B129" s="23" t="s">
        <v>87</v>
      </c>
      <c r="C129" s="23" t="s">
        <v>94</v>
      </c>
      <c r="D129" s="92"/>
      <c r="E129" s="82">
        <f>E130</f>
        <v>13712.8</v>
      </c>
      <c r="F129" s="82">
        <f t="shared" ref="F129:G131" si="50">F130</f>
        <v>10606.3</v>
      </c>
      <c r="G129" s="82">
        <f t="shared" si="50"/>
        <v>8740.7999999999993</v>
      </c>
    </row>
    <row r="130" spans="1:7" ht="37.5" x14ac:dyDescent="0.3">
      <c r="A130" s="27" t="s">
        <v>27</v>
      </c>
      <c r="B130" s="28" t="s">
        <v>87</v>
      </c>
      <c r="C130" s="28" t="s">
        <v>94</v>
      </c>
      <c r="D130" s="53">
        <v>200</v>
      </c>
      <c r="E130" s="30">
        <f>E131</f>
        <v>13712.8</v>
      </c>
      <c r="F130" s="30">
        <f t="shared" si="50"/>
        <v>10606.3</v>
      </c>
      <c r="G130" s="30">
        <f t="shared" si="50"/>
        <v>8740.7999999999993</v>
      </c>
    </row>
    <row r="131" spans="1:7" ht="37.5" x14ac:dyDescent="0.3">
      <c r="A131" s="27" t="s">
        <v>28</v>
      </c>
      <c r="B131" s="28" t="s">
        <v>87</v>
      </c>
      <c r="C131" s="28" t="s">
        <v>94</v>
      </c>
      <c r="D131" s="53">
        <v>240</v>
      </c>
      <c r="E131" s="30">
        <f>E132</f>
        <v>13712.8</v>
      </c>
      <c r="F131" s="30">
        <f t="shared" si="50"/>
        <v>10606.3</v>
      </c>
      <c r="G131" s="30">
        <f t="shared" si="50"/>
        <v>8740.7999999999993</v>
      </c>
    </row>
    <row r="132" spans="1:7" ht="18.75" x14ac:dyDescent="0.3">
      <c r="A132" s="27" t="s">
        <v>29</v>
      </c>
      <c r="B132" s="28" t="s">
        <v>87</v>
      </c>
      <c r="C132" s="28" t="s">
        <v>94</v>
      </c>
      <c r="D132" s="53">
        <v>244</v>
      </c>
      <c r="E132" s="30">
        <f>'[2]БР _МА03102025'!F200</f>
        <v>13712.8</v>
      </c>
      <c r="F132" s="35">
        <v>10606.3</v>
      </c>
      <c r="G132" s="35">
        <v>8740.7999999999993</v>
      </c>
    </row>
    <row r="133" spans="1:7" ht="93.75" x14ac:dyDescent="0.3">
      <c r="A133" s="44" t="s">
        <v>95</v>
      </c>
      <c r="B133" s="23" t="s">
        <v>87</v>
      </c>
      <c r="C133" s="23" t="s">
        <v>96</v>
      </c>
      <c r="D133" s="29"/>
      <c r="E133" s="78">
        <f>E134</f>
        <v>100</v>
      </c>
      <c r="F133" s="78">
        <f t="shared" ref="F133:G135" si="51">F134</f>
        <v>100</v>
      </c>
      <c r="G133" s="78">
        <f t="shared" si="51"/>
        <v>100</v>
      </c>
    </row>
    <row r="134" spans="1:7" ht="37.5" x14ac:dyDescent="0.3">
      <c r="A134" s="27" t="s">
        <v>27</v>
      </c>
      <c r="B134" s="28" t="s">
        <v>87</v>
      </c>
      <c r="C134" s="28" t="s">
        <v>96</v>
      </c>
      <c r="D134" s="29">
        <v>200</v>
      </c>
      <c r="E134" s="57">
        <f>E135</f>
        <v>100</v>
      </c>
      <c r="F134" s="57">
        <f t="shared" si="51"/>
        <v>100</v>
      </c>
      <c r="G134" s="57">
        <f t="shared" si="51"/>
        <v>100</v>
      </c>
    </row>
    <row r="135" spans="1:7" ht="37.5" x14ac:dyDescent="0.3">
      <c r="A135" s="27" t="s">
        <v>28</v>
      </c>
      <c r="B135" s="28" t="s">
        <v>87</v>
      </c>
      <c r="C135" s="28" t="s">
        <v>96</v>
      </c>
      <c r="D135" s="29">
        <v>240</v>
      </c>
      <c r="E135" s="57">
        <f>E136</f>
        <v>100</v>
      </c>
      <c r="F135" s="57">
        <f t="shared" si="51"/>
        <v>100</v>
      </c>
      <c r="G135" s="57">
        <f t="shared" si="51"/>
        <v>100</v>
      </c>
    </row>
    <row r="136" spans="1:7" ht="18.75" x14ac:dyDescent="0.3">
      <c r="A136" s="27" t="s">
        <v>97</v>
      </c>
      <c r="B136" s="28" t="s">
        <v>87</v>
      </c>
      <c r="C136" s="28" t="s">
        <v>96</v>
      </c>
      <c r="D136" s="29">
        <v>244</v>
      </c>
      <c r="E136" s="57">
        <f>'[2]БР _МА03102025'!F208</f>
        <v>100</v>
      </c>
      <c r="F136" s="35">
        <v>100</v>
      </c>
      <c r="G136" s="35">
        <v>100</v>
      </c>
    </row>
    <row r="137" spans="1:7" ht="18.75" x14ac:dyDescent="0.3">
      <c r="A137" s="50" t="s">
        <v>98</v>
      </c>
      <c r="B137" s="23" t="s">
        <v>99</v>
      </c>
      <c r="C137" s="23"/>
      <c r="D137" s="92"/>
      <c r="E137" s="13">
        <f>E138+E143</f>
        <v>2213.9</v>
      </c>
      <c r="F137" s="13">
        <f t="shared" ref="F137:G137" si="52">F138+F143</f>
        <v>1721.8</v>
      </c>
      <c r="G137" s="13">
        <f t="shared" si="52"/>
        <v>1788.8</v>
      </c>
    </row>
    <row r="138" spans="1:7" ht="37.5" x14ac:dyDescent="0.3">
      <c r="A138" s="44" t="s">
        <v>100</v>
      </c>
      <c r="B138" s="23" t="s">
        <v>101</v>
      </c>
      <c r="C138" s="23"/>
      <c r="D138" s="92"/>
      <c r="E138" s="13">
        <f>E139</f>
        <v>79.499999999999986</v>
      </c>
      <c r="F138" s="13">
        <f t="shared" ref="F138:G141" si="53">F139</f>
        <v>70.099999999999994</v>
      </c>
      <c r="G138" s="13">
        <f t="shared" si="53"/>
        <v>76.8</v>
      </c>
    </row>
    <row r="139" spans="1:7" ht="215.25" customHeight="1" x14ac:dyDescent="0.3">
      <c r="A139" s="105" t="s">
        <v>102</v>
      </c>
      <c r="B139" s="23" t="s">
        <v>101</v>
      </c>
      <c r="C139" s="23" t="s">
        <v>103</v>
      </c>
      <c r="D139" s="92"/>
      <c r="E139" s="52">
        <f>E140</f>
        <v>79.499999999999986</v>
      </c>
      <c r="F139" s="52">
        <f t="shared" si="53"/>
        <v>70.099999999999994</v>
      </c>
      <c r="G139" s="52">
        <f t="shared" si="53"/>
        <v>76.8</v>
      </c>
    </row>
    <row r="140" spans="1:7" ht="37.5" x14ac:dyDescent="0.3">
      <c r="A140" s="27" t="s">
        <v>27</v>
      </c>
      <c r="B140" s="28" t="s">
        <v>101</v>
      </c>
      <c r="C140" s="28" t="s">
        <v>103</v>
      </c>
      <c r="D140" s="106">
        <v>200</v>
      </c>
      <c r="E140" s="30">
        <f>E141</f>
        <v>79.499999999999986</v>
      </c>
      <c r="F140" s="30">
        <f t="shared" si="53"/>
        <v>70.099999999999994</v>
      </c>
      <c r="G140" s="30">
        <f t="shared" si="53"/>
        <v>76.8</v>
      </c>
    </row>
    <row r="141" spans="1:7" ht="37.5" x14ac:dyDescent="0.3">
      <c r="A141" s="27" t="s">
        <v>28</v>
      </c>
      <c r="B141" s="28" t="s">
        <v>101</v>
      </c>
      <c r="C141" s="28" t="s">
        <v>103</v>
      </c>
      <c r="D141" s="106">
        <v>240</v>
      </c>
      <c r="E141" s="30">
        <f>E142</f>
        <v>79.499999999999986</v>
      </c>
      <c r="F141" s="30">
        <f t="shared" si="53"/>
        <v>70.099999999999994</v>
      </c>
      <c r="G141" s="30">
        <f t="shared" si="53"/>
        <v>76.8</v>
      </c>
    </row>
    <row r="142" spans="1:7" ht="18.75" x14ac:dyDescent="0.3">
      <c r="A142" s="27" t="s">
        <v>29</v>
      </c>
      <c r="B142" s="28" t="s">
        <v>101</v>
      </c>
      <c r="C142" s="28" t="s">
        <v>103</v>
      </c>
      <c r="D142" s="106">
        <v>244</v>
      </c>
      <c r="E142" s="30">
        <f>'[2]БР _МА03102025'!F223</f>
        <v>79.499999999999986</v>
      </c>
      <c r="F142" s="35">
        <v>70.099999999999994</v>
      </c>
      <c r="G142" s="35">
        <v>76.8</v>
      </c>
    </row>
    <row r="143" spans="1:7" ht="26.25" customHeight="1" x14ac:dyDescent="0.3">
      <c r="A143" s="44" t="s">
        <v>104</v>
      </c>
      <c r="B143" s="23" t="s">
        <v>105</v>
      </c>
      <c r="C143" s="23"/>
      <c r="D143" s="70"/>
      <c r="E143" s="13">
        <f>E144+E148+E152+E157</f>
        <v>2134.4</v>
      </c>
      <c r="F143" s="13">
        <f t="shared" ref="F143:G143" si="54">F144+F148+F152+F157</f>
        <v>1651.7</v>
      </c>
      <c r="G143" s="13">
        <f t="shared" si="54"/>
        <v>1712</v>
      </c>
    </row>
    <row r="144" spans="1:7" ht="75" x14ac:dyDescent="0.3">
      <c r="A144" s="44" t="s">
        <v>106</v>
      </c>
      <c r="B144" s="23" t="s">
        <v>105</v>
      </c>
      <c r="C144" s="23" t="s">
        <v>107</v>
      </c>
      <c r="D144" s="73"/>
      <c r="E144" s="82">
        <f>E145</f>
        <v>110</v>
      </c>
      <c r="F144" s="82">
        <f t="shared" ref="F144:G146" si="55">F145</f>
        <v>120</v>
      </c>
      <c r="G144" s="82">
        <f t="shared" si="55"/>
        <v>125</v>
      </c>
    </row>
    <row r="145" spans="1:7" ht="37.5" x14ac:dyDescent="0.3">
      <c r="A145" s="27" t="s">
        <v>27</v>
      </c>
      <c r="B145" s="28" t="s">
        <v>105</v>
      </c>
      <c r="C145" s="28" t="s">
        <v>107</v>
      </c>
      <c r="D145" s="73">
        <v>200</v>
      </c>
      <c r="E145" s="13">
        <f>E146</f>
        <v>110</v>
      </c>
      <c r="F145" s="13">
        <f t="shared" si="55"/>
        <v>120</v>
      </c>
      <c r="G145" s="13">
        <f t="shared" si="55"/>
        <v>125</v>
      </c>
    </row>
    <row r="146" spans="1:7" ht="37.5" x14ac:dyDescent="0.3">
      <c r="A146" s="27" t="s">
        <v>28</v>
      </c>
      <c r="B146" s="28" t="s">
        <v>105</v>
      </c>
      <c r="C146" s="28" t="s">
        <v>107</v>
      </c>
      <c r="D146" s="73">
        <v>240</v>
      </c>
      <c r="E146" s="30">
        <f>E147</f>
        <v>110</v>
      </c>
      <c r="F146" s="30">
        <f t="shared" si="55"/>
        <v>120</v>
      </c>
      <c r="G146" s="30">
        <f t="shared" si="55"/>
        <v>125</v>
      </c>
    </row>
    <row r="147" spans="1:7" ht="18.75" x14ac:dyDescent="0.3">
      <c r="A147" s="27" t="s">
        <v>29</v>
      </c>
      <c r="B147" s="80" t="s">
        <v>105</v>
      </c>
      <c r="C147" s="28" t="s">
        <v>107</v>
      </c>
      <c r="D147" s="73">
        <v>244</v>
      </c>
      <c r="E147" s="30">
        <v>110</v>
      </c>
      <c r="F147" s="35">
        <v>120</v>
      </c>
      <c r="G147" s="35">
        <v>125</v>
      </c>
    </row>
    <row r="148" spans="1:7" ht="79.5" customHeight="1" x14ac:dyDescent="0.3">
      <c r="A148" s="44" t="s">
        <v>95</v>
      </c>
      <c r="B148" s="81" t="s">
        <v>105</v>
      </c>
      <c r="C148" s="23" t="s">
        <v>96</v>
      </c>
      <c r="D148" s="21"/>
      <c r="E148" s="82">
        <f>E149</f>
        <v>59</v>
      </c>
      <c r="F148" s="82">
        <f t="shared" ref="F148:G150" si="56">F149</f>
        <v>90</v>
      </c>
      <c r="G148" s="82">
        <f t="shared" si="56"/>
        <v>90</v>
      </c>
    </row>
    <row r="149" spans="1:7" ht="37.5" x14ac:dyDescent="0.3">
      <c r="A149" s="27" t="s">
        <v>27</v>
      </c>
      <c r="B149" s="80" t="s">
        <v>105</v>
      </c>
      <c r="C149" s="28" t="s">
        <v>96</v>
      </c>
      <c r="D149" s="29">
        <v>200</v>
      </c>
      <c r="E149" s="30">
        <f>E150</f>
        <v>59</v>
      </c>
      <c r="F149" s="30">
        <f t="shared" si="56"/>
        <v>90</v>
      </c>
      <c r="G149" s="30">
        <f t="shared" si="56"/>
        <v>90</v>
      </c>
    </row>
    <row r="150" spans="1:7" ht="37.5" x14ac:dyDescent="0.3">
      <c r="A150" s="27" t="s">
        <v>28</v>
      </c>
      <c r="B150" s="80" t="s">
        <v>105</v>
      </c>
      <c r="C150" s="28" t="s">
        <v>96</v>
      </c>
      <c r="D150" s="29">
        <v>240</v>
      </c>
      <c r="E150" s="30">
        <f>E151</f>
        <v>59</v>
      </c>
      <c r="F150" s="30">
        <f t="shared" si="56"/>
        <v>90</v>
      </c>
      <c r="G150" s="30">
        <f t="shared" si="56"/>
        <v>90</v>
      </c>
    </row>
    <row r="151" spans="1:7" ht="18.75" x14ac:dyDescent="0.3">
      <c r="A151" s="27" t="s">
        <v>29</v>
      </c>
      <c r="B151" s="80" t="s">
        <v>105</v>
      </c>
      <c r="C151" s="28" t="s">
        <v>96</v>
      </c>
      <c r="D151" s="29">
        <v>244</v>
      </c>
      <c r="E151" s="30">
        <v>59</v>
      </c>
      <c r="F151" s="35">
        <f>190-100</f>
        <v>90</v>
      </c>
      <c r="G151" s="35">
        <f>190-100</f>
        <v>90</v>
      </c>
    </row>
    <row r="152" spans="1:7" ht="45.75" customHeight="1" x14ac:dyDescent="0.3">
      <c r="A152" s="44" t="s">
        <v>108</v>
      </c>
      <c r="B152" s="81" t="s">
        <v>105</v>
      </c>
      <c r="C152" s="23"/>
      <c r="D152" s="26"/>
      <c r="E152" s="13">
        <f>E153+E161+E165+E169</f>
        <v>300</v>
      </c>
      <c r="F152" s="13">
        <f t="shared" ref="F152:G152" si="57">F153+F161+F165+F169</f>
        <v>940</v>
      </c>
      <c r="G152" s="13">
        <f t="shared" si="57"/>
        <v>976</v>
      </c>
    </row>
    <row r="153" spans="1:7" ht="37.5" x14ac:dyDescent="0.3">
      <c r="A153" s="44" t="s">
        <v>109</v>
      </c>
      <c r="B153" s="81" t="s">
        <v>105</v>
      </c>
      <c r="C153" s="23" t="s">
        <v>110</v>
      </c>
      <c r="D153" s="26"/>
      <c r="E153" s="82">
        <f>E154</f>
        <v>40</v>
      </c>
      <c r="F153" s="82">
        <f t="shared" ref="F153:G155" si="58">F154</f>
        <v>164</v>
      </c>
      <c r="G153" s="82">
        <f t="shared" si="58"/>
        <v>170</v>
      </c>
    </row>
    <row r="154" spans="1:7" ht="37.5" x14ac:dyDescent="0.3">
      <c r="A154" s="27" t="s">
        <v>27</v>
      </c>
      <c r="B154" s="80" t="s">
        <v>105</v>
      </c>
      <c r="C154" s="28" t="s">
        <v>110</v>
      </c>
      <c r="D154" s="29">
        <v>200</v>
      </c>
      <c r="E154" s="107">
        <f>E155</f>
        <v>40</v>
      </c>
      <c r="F154" s="107">
        <f t="shared" si="58"/>
        <v>164</v>
      </c>
      <c r="G154" s="107">
        <f t="shared" si="58"/>
        <v>170</v>
      </c>
    </row>
    <row r="155" spans="1:7" ht="37.5" x14ac:dyDescent="0.3">
      <c r="A155" s="27" t="s">
        <v>28</v>
      </c>
      <c r="B155" s="80" t="s">
        <v>105</v>
      </c>
      <c r="C155" s="28" t="s">
        <v>110</v>
      </c>
      <c r="D155" s="29">
        <v>240</v>
      </c>
      <c r="E155" s="107">
        <f>E156</f>
        <v>40</v>
      </c>
      <c r="F155" s="107">
        <f t="shared" si="58"/>
        <v>164</v>
      </c>
      <c r="G155" s="107">
        <f t="shared" si="58"/>
        <v>170</v>
      </c>
    </row>
    <row r="156" spans="1:7" ht="18.75" x14ac:dyDescent="0.3">
      <c r="A156" s="27" t="s">
        <v>29</v>
      </c>
      <c r="B156" s="80" t="s">
        <v>105</v>
      </c>
      <c r="C156" s="28" t="s">
        <v>110</v>
      </c>
      <c r="D156" s="29">
        <v>244</v>
      </c>
      <c r="E156" s="107">
        <v>40</v>
      </c>
      <c r="F156" s="91">
        <v>164</v>
      </c>
      <c r="G156" s="91">
        <v>170</v>
      </c>
    </row>
    <row r="157" spans="1:7" ht="37.5" x14ac:dyDescent="0.3">
      <c r="A157" s="44" t="s">
        <v>111</v>
      </c>
      <c r="B157" s="81" t="s">
        <v>105</v>
      </c>
      <c r="C157" s="23" t="s">
        <v>112</v>
      </c>
      <c r="D157" s="26"/>
      <c r="E157" s="82">
        <f>E158</f>
        <v>1665.4</v>
      </c>
      <c r="F157" s="82">
        <f t="shared" ref="F157:G159" si="59">F158</f>
        <v>501.7</v>
      </c>
      <c r="G157" s="82">
        <f t="shared" si="59"/>
        <v>521</v>
      </c>
    </row>
    <row r="158" spans="1:7" ht="37.5" x14ac:dyDescent="0.3">
      <c r="A158" s="27" t="s">
        <v>27</v>
      </c>
      <c r="B158" s="80" t="s">
        <v>105</v>
      </c>
      <c r="C158" s="28" t="s">
        <v>112</v>
      </c>
      <c r="D158" s="29">
        <v>200</v>
      </c>
      <c r="E158" s="107">
        <f>E159</f>
        <v>1665.4</v>
      </c>
      <c r="F158" s="107">
        <f t="shared" si="59"/>
        <v>501.7</v>
      </c>
      <c r="G158" s="107">
        <f t="shared" si="59"/>
        <v>521</v>
      </c>
    </row>
    <row r="159" spans="1:7" ht="37.5" x14ac:dyDescent="0.3">
      <c r="A159" s="27" t="s">
        <v>28</v>
      </c>
      <c r="B159" s="80" t="s">
        <v>105</v>
      </c>
      <c r="C159" s="28" t="s">
        <v>112</v>
      </c>
      <c r="D159" s="29">
        <v>240</v>
      </c>
      <c r="E159" s="107">
        <f>E160</f>
        <v>1665.4</v>
      </c>
      <c r="F159" s="107">
        <f t="shared" si="59"/>
        <v>501.7</v>
      </c>
      <c r="G159" s="107">
        <f t="shared" si="59"/>
        <v>521</v>
      </c>
    </row>
    <row r="160" spans="1:7" ht="18.75" x14ac:dyDescent="0.3">
      <c r="A160" s="27" t="s">
        <v>29</v>
      </c>
      <c r="B160" s="80" t="s">
        <v>105</v>
      </c>
      <c r="C160" s="28" t="s">
        <v>112</v>
      </c>
      <c r="D160" s="29">
        <v>244</v>
      </c>
      <c r="E160" s="107">
        <v>1665.4</v>
      </c>
      <c r="F160" s="91">
        <v>501.7</v>
      </c>
      <c r="G160" s="91">
        <v>521</v>
      </c>
    </row>
    <row r="161" spans="1:7" ht="37.5" x14ac:dyDescent="0.3">
      <c r="A161" s="44" t="s">
        <v>113</v>
      </c>
      <c r="B161" s="81" t="s">
        <v>105</v>
      </c>
      <c r="C161" s="23" t="s">
        <v>114</v>
      </c>
      <c r="D161" s="26"/>
      <c r="E161" s="82">
        <f>E162</f>
        <v>80</v>
      </c>
      <c r="F161" s="82">
        <f t="shared" ref="F161:G163" si="60">F162</f>
        <v>208</v>
      </c>
      <c r="G161" s="82">
        <f t="shared" si="60"/>
        <v>216</v>
      </c>
    </row>
    <row r="162" spans="1:7" ht="37.5" x14ac:dyDescent="0.3">
      <c r="A162" s="27" t="s">
        <v>27</v>
      </c>
      <c r="B162" s="80" t="s">
        <v>105</v>
      </c>
      <c r="C162" s="28" t="s">
        <v>114</v>
      </c>
      <c r="D162" s="29">
        <v>200</v>
      </c>
      <c r="E162" s="107">
        <f>E163</f>
        <v>80</v>
      </c>
      <c r="F162" s="107">
        <f t="shared" si="60"/>
        <v>208</v>
      </c>
      <c r="G162" s="107">
        <f t="shared" si="60"/>
        <v>216</v>
      </c>
    </row>
    <row r="163" spans="1:7" ht="37.5" x14ac:dyDescent="0.3">
      <c r="A163" s="27" t="s">
        <v>28</v>
      </c>
      <c r="B163" s="80" t="s">
        <v>105</v>
      </c>
      <c r="C163" s="28" t="s">
        <v>114</v>
      </c>
      <c r="D163" s="29">
        <v>240</v>
      </c>
      <c r="E163" s="107">
        <f>E164</f>
        <v>80</v>
      </c>
      <c r="F163" s="107">
        <f t="shared" si="60"/>
        <v>208</v>
      </c>
      <c r="G163" s="107">
        <f t="shared" si="60"/>
        <v>216</v>
      </c>
    </row>
    <row r="164" spans="1:7" ht="18.75" x14ac:dyDescent="0.3">
      <c r="A164" s="27" t="s">
        <v>29</v>
      </c>
      <c r="B164" s="80" t="s">
        <v>105</v>
      </c>
      <c r="C164" s="28" t="s">
        <v>114</v>
      </c>
      <c r="D164" s="29">
        <v>244</v>
      </c>
      <c r="E164" s="107">
        <v>80</v>
      </c>
      <c r="F164" s="91">
        <v>208</v>
      </c>
      <c r="G164" s="91">
        <v>216</v>
      </c>
    </row>
    <row r="165" spans="1:7" ht="56.25" x14ac:dyDescent="0.3">
      <c r="A165" s="25" t="s">
        <v>115</v>
      </c>
      <c r="B165" s="81" t="s">
        <v>105</v>
      </c>
      <c r="C165" s="23" t="s">
        <v>116</v>
      </c>
      <c r="D165" s="26"/>
      <c r="E165" s="108">
        <f>E166</f>
        <v>100</v>
      </c>
      <c r="F165" s="108">
        <f t="shared" ref="F165:G167" si="61">F166</f>
        <v>360</v>
      </c>
      <c r="G165" s="108">
        <f t="shared" si="61"/>
        <v>374</v>
      </c>
    </row>
    <row r="166" spans="1:7" ht="37.5" x14ac:dyDescent="0.3">
      <c r="A166" s="27" t="s">
        <v>27</v>
      </c>
      <c r="B166" s="80" t="s">
        <v>105</v>
      </c>
      <c r="C166" s="28" t="s">
        <v>116</v>
      </c>
      <c r="D166" s="29">
        <v>200</v>
      </c>
      <c r="E166" s="107">
        <f>E167</f>
        <v>100</v>
      </c>
      <c r="F166" s="107">
        <f t="shared" si="61"/>
        <v>360</v>
      </c>
      <c r="G166" s="107">
        <f t="shared" si="61"/>
        <v>374</v>
      </c>
    </row>
    <row r="167" spans="1:7" ht="37.5" x14ac:dyDescent="0.3">
      <c r="A167" s="27" t="s">
        <v>28</v>
      </c>
      <c r="B167" s="80" t="s">
        <v>105</v>
      </c>
      <c r="C167" s="28" t="s">
        <v>117</v>
      </c>
      <c r="D167" s="29">
        <v>240</v>
      </c>
      <c r="E167" s="107">
        <f>E168</f>
        <v>100</v>
      </c>
      <c r="F167" s="107">
        <f t="shared" si="61"/>
        <v>360</v>
      </c>
      <c r="G167" s="107">
        <f t="shared" si="61"/>
        <v>374</v>
      </c>
    </row>
    <row r="168" spans="1:7" ht="18.75" x14ac:dyDescent="0.3">
      <c r="A168" s="27" t="s">
        <v>29</v>
      </c>
      <c r="B168" s="80" t="s">
        <v>105</v>
      </c>
      <c r="C168" s="28" t="s">
        <v>117</v>
      </c>
      <c r="D168" s="53">
        <v>244</v>
      </c>
      <c r="E168" s="107">
        <v>100</v>
      </c>
      <c r="F168" s="91">
        <v>360</v>
      </c>
      <c r="G168" s="91">
        <v>374</v>
      </c>
    </row>
    <row r="169" spans="1:7" ht="150" x14ac:dyDescent="0.3">
      <c r="A169" s="44" t="s">
        <v>118</v>
      </c>
      <c r="B169" s="81" t="s">
        <v>105</v>
      </c>
      <c r="C169" s="65" t="s">
        <v>119</v>
      </c>
      <c r="D169" s="53"/>
      <c r="E169" s="108">
        <f>E170</f>
        <v>80</v>
      </c>
      <c r="F169" s="108">
        <f t="shared" ref="F169:G171" si="62">F170</f>
        <v>208</v>
      </c>
      <c r="G169" s="108">
        <f t="shared" si="62"/>
        <v>216</v>
      </c>
    </row>
    <row r="170" spans="1:7" ht="37.5" x14ac:dyDescent="0.3">
      <c r="A170" s="27" t="s">
        <v>27</v>
      </c>
      <c r="B170" s="80" t="s">
        <v>105</v>
      </c>
      <c r="C170" s="109" t="s">
        <v>119</v>
      </c>
      <c r="D170" s="53">
        <v>200</v>
      </c>
      <c r="E170" s="90">
        <f>E171</f>
        <v>80</v>
      </c>
      <c r="F170" s="90">
        <f t="shared" si="62"/>
        <v>208</v>
      </c>
      <c r="G170" s="90">
        <f t="shared" si="62"/>
        <v>216</v>
      </c>
    </row>
    <row r="171" spans="1:7" ht="37.5" x14ac:dyDescent="0.3">
      <c r="A171" s="27" t="s">
        <v>28</v>
      </c>
      <c r="B171" s="80" t="s">
        <v>105</v>
      </c>
      <c r="C171" s="109" t="s">
        <v>119</v>
      </c>
      <c r="D171" s="53">
        <v>240</v>
      </c>
      <c r="E171" s="90">
        <f>E172</f>
        <v>80</v>
      </c>
      <c r="F171" s="90">
        <f t="shared" si="62"/>
        <v>208</v>
      </c>
      <c r="G171" s="90">
        <f t="shared" si="62"/>
        <v>216</v>
      </c>
    </row>
    <row r="172" spans="1:7" ht="18.75" x14ac:dyDescent="0.3">
      <c r="A172" s="27" t="s">
        <v>29</v>
      </c>
      <c r="B172" s="80" t="s">
        <v>105</v>
      </c>
      <c r="C172" s="109" t="s">
        <v>119</v>
      </c>
      <c r="D172" s="53">
        <v>244</v>
      </c>
      <c r="E172" s="107">
        <v>80</v>
      </c>
      <c r="F172" s="91">
        <v>208</v>
      </c>
      <c r="G172" s="91">
        <v>216</v>
      </c>
    </row>
    <row r="173" spans="1:7" ht="18.75" x14ac:dyDescent="0.3">
      <c r="A173" s="110" t="s">
        <v>120</v>
      </c>
      <c r="B173" s="23" t="s">
        <v>121</v>
      </c>
      <c r="C173" s="23"/>
      <c r="D173" s="70"/>
      <c r="E173" s="13">
        <f>E174+E180</f>
        <v>7720</v>
      </c>
      <c r="F173" s="13">
        <f t="shared" ref="F173:G173" si="63">F174+F180</f>
        <v>5341.7</v>
      </c>
      <c r="G173" s="13">
        <f t="shared" si="63"/>
        <v>5550</v>
      </c>
    </row>
    <row r="174" spans="1:7" ht="18.75" x14ac:dyDescent="0.3">
      <c r="A174" s="111" t="s">
        <v>122</v>
      </c>
      <c r="B174" s="23" t="s">
        <v>123</v>
      </c>
      <c r="C174" s="23"/>
      <c r="D174" s="70"/>
      <c r="E174" s="13">
        <f>E175</f>
        <v>5712.8</v>
      </c>
      <c r="F174" s="13">
        <f t="shared" ref="F174:G178" si="64">F175</f>
        <v>3459</v>
      </c>
      <c r="G174" s="13">
        <f t="shared" si="64"/>
        <v>3593.9</v>
      </c>
    </row>
    <row r="175" spans="1:7" ht="61.5" customHeight="1" x14ac:dyDescent="0.3">
      <c r="A175" s="112" t="s">
        <v>78</v>
      </c>
      <c r="B175" s="23" t="s">
        <v>123</v>
      </c>
      <c r="C175" s="23"/>
      <c r="D175" s="70"/>
      <c r="E175" s="13">
        <f>E176</f>
        <v>5712.8</v>
      </c>
      <c r="F175" s="13">
        <f t="shared" si="64"/>
        <v>3459</v>
      </c>
      <c r="G175" s="13">
        <f t="shared" si="64"/>
        <v>3593.9</v>
      </c>
    </row>
    <row r="176" spans="1:7" ht="63.75" customHeight="1" x14ac:dyDescent="0.3">
      <c r="A176" s="25" t="s">
        <v>124</v>
      </c>
      <c r="B176" s="23" t="s">
        <v>123</v>
      </c>
      <c r="C176" s="23" t="s">
        <v>125</v>
      </c>
      <c r="D176" s="92"/>
      <c r="E176" s="82">
        <f>E177</f>
        <v>5712.8</v>
      </c>
      <c r="F176" s="82">
        <f t="shared" si="64"/>
        <v>3459</v>
      </c>
      <c r="G176" s="82">
        <f t="shared" si="64"/>
        <v>3593.9</v>
      </c>
    </row>
    <row r="177" spans="1:9" ht="37.5" x14ac:dyDescent="0.3">
      <c r="A177" s="27" t="s">
        <v>27</v>
      </c>
      <c r="B177" s="28" t="s">
        <v>123</v>
      </c>
      <c r="C177" s="28" t="s">
        <v>125</v>
      </c>
      <c r="D177" s="29">
        <v>200</v>
      </c>
      <c r="E177" s="30">
        <f>E178</f>
        <v>5712.8</v>
      </c>
      <c r="F177" s="30">
        <f t="shared" si="64"/>
        <v>3459</v>
      </c>
      <c r="G177" s="30">
        <f t="shared" si="64"/>
        <v>3593.9</v>
      </c>
    </row>
    <row r="178" spans="1:9" ht="37.5" x14ac:dyDescent="0.3">
      <c r="A178" s="27" t="s">
        <v>28</v>
      </c>
      <c r="B178" s="28" t="s">
        <v>123</v>
      </c>
      <c r="C178" s="28" t="s">
        <v>125</v>
      </c>
      <c r="D178" s="29">
        <v>240</v>
      </c>
      <c r="E178" s="30">
        <f>E179</f>
        <v>5712.8</v>
      </c>
      <c r="F178" s="30">
        <f t="shared" si="64"/>
        <v>3459</v>
      </c>
      <c r="G178" s="30">
        <f t="shared" si="64"/>
        <v>3593.9</v>
      </c>
    </row>
    <row r="179" spans="1:9" ht="18.75" x14ac:dyDescent="0.3">
      <c r="A179" s="27" t="s">
        <v>29</v>
      </c>
      <c r="B179" s="28" t="s">
        <v>123</v>
      </c>
      <c r="C179" s="28" t="s">
        <v>125</v>
      </c>
      <c r="D179" s="29">
        <v>244</v>
      </c>
      <c r="E179" s="30">
        <f>5512.8+200</f>
        <v>5712.8</v>
      </c>
      <c r="F179" s="30">
        <v>3459</v>
      </c>
      <c r="G179" s="30">
        <v>3593.9</v>
      </c>
    </row>
    <row r="180" spans="1:9" ht="18.75" x14ac:dyDescent="0.3">
      <c r="A180" s="110" t="s">
        <v>126</v>
      </c>
      <c r="B180" s="113" t="s">
        <v>127</v>
      </c>
      <c r="C180" s="113"/>
      <c r="D180" s="114"/>
      <c r="E180" s="115">
        <f>E181</f>
        <v>2007.2</v>
      </c>
      <c r="F180" s="115">
        <f t="shared" ref="F180:G184" si="65">F181</f>
        <v>1882.7</v>
      </c>
      <c r="G180" s="115">
        <f t="shared" si="65"/>
        <v>1956.1</v>
      </c>
    </row>
    <row r="181" spans="1:9" ht="43.5" customHeight="1" x14ac:dyDescent="0.3">
      <c r="A181" s="116" t="s">
        <v>108</v>
      </c>
      <c r="B181" s="113" t="s">
        <v>127</v>
      </c>
      <c r="C181" s="113"/>
      <c r="D181" s="114"/>
      <c r="E181" s="115">
        <f>E182</f>
        <v>2007.2</v>
      </c>
      <c r="F181" s="115">
        <f t="shared" si="65"/>
        <v>1882.7</v>
      </c>
      <c r="G181" s="115">
        <f t="shared" si="65"/>
        <v>1956.1</v>
      </c>
    </row>
    <row r="182" spans="1:9" ht="37.5" x14ac:dyDescent="0.3">
      <c r="A182" s="117" t="s">
        <v>128</v>
      </c>
      <c r="B182" s="113" t="s">
        <v>127</v>
      </c>
      <c r="C182" s="118" t="s">
        <v>129</v>
      </c>
      <c r="D182" s="114"/>
      <c r="E182" s="119">
        <f>E183</f>
        <v>2007.2</v>
      </c>
      <c r="F182" s="119">
        <f t="shared" si="65"/>
        <v>1882.7</v>
      </c>
      <c r="G182" s="119">
        <f t="shared" si="65"/>
        <v>1956.1</v>
      </c>
    </row>
    <row r="183" spans="1:9" ht="37.5" x14ac:dyDescent="0.3">
      <c r="A183" s="27" t="s">
        <v>27</v>
      </c>
      <c r="B183" s="118" t="s">
        <v>127</v>
      </c>
      <c r="C183" s="118" t="s">
        <v>129</v>
      </c>
      <c r="D183" s="98">
        <v>200</v>
      </c>
      <c r="E183" s="99">
        <f>E184</f>
        <v>2007.2</v>
      </c>
      <c r="F183" s="99">
        <f t="shared" si="65"/>
        <v>1882.7</v>
      </c>
      <c r="G183" s="99">
        <f t="shared" si="65"/>
        <v>1956.1</v>
      </c>
    </row>
    <row r="184" spans="1:9" ht="37.5" x14ac:dyDescent="0.3">
      <c r="A184" s="27" t="s">
        <v>28</v>
      </c>
      <c r="B184" s="118" t="s">
        <v>127</v>
      </c>
      <c r="C184" s="118" t="s">
        <v>129</v>
      </c>
      <c r="D184" s="98">
        <v>240</v>
      </c>
      <c r="E184" s="99">
        <f>E185</f>
        <v>2007.2</v>
      </c>
      <c r="F184" s="99">
        <f t="shared" si="65"/>
        <v>1882.7</v>
      </c>
      <c r="G184" s="99">
        <f t="shared" si="65"/>
        <v>1956.1</v>
      </c>
    </row>
    <row r="185" spans="1:9" ht="18.75" x14ac:dyDescent="0.3">
      <c r="A185" s="27" t="s">
        <v>29</v>
      </c>
      <c r="B185" s="118" t="s">
        <v>127</v>
      </c>
      <c r="C185" s="118" t="s">
        <v>129</v>
      </c>
      <c r="D185" s="98">
        <v>244</v>
      </c>
      <c r="E185" s="99">
        <v>2007.2</v>
      </c>
      <c r="F185" s="101">
        <v>1882.7</v>
      </c>
      <c r="G185" s="101">
        <v>1956.1</v>
      </c>
    </row>
    <row r="186" spans="1:9" ht="23.25" customHeight="1" x14ac:dyDescent="0.3">
      <c r="A186" s="50" t="s">
        <v>130</v>
      </c>
      <c r="B186" s="23" t="s">
        <v>131</v>
      </c>
      <c r="C186" s="23"/>
      <c r="D186" s="21"/>
      <c r="E186" s="59">
        <f>E187+E192+E197</f>
        <v>19110.599999999999</v>
      </c>
      <c r="F186" s="59">
        <f t="shared" ref="F186:G186" si="66">F187+F192+F197</f>
        <v>19861.599999999999</v>
      </c>
      <c r="G186" s="59">
        <f t="shared" si="66"/>
        <v>20636.099999999999</v>
      </c>
    </row>
    <row r="187" spans="1:9" ht="21.75" customHeight="1" x14ac:dyDescent="0.3">
      <c r="A187" s="50" t="s">
        <v>132</v>
      </c>
      <c r="B187" s="23" t="s">
        <v>133</v>
      </c>
      <c r="C187" s="23"/>
      <c r="D187" s="21"/>
      <c r="E187" s="59">
        <f>E188</f>
        <v>1187.9000000000001</v>
      </c>
      <c r="F187" s="59">
        <f t="shared" ref="F187:G190" si="67">F188</f>
        <v>1235.2</v>
      </c>
      <c r="G187" s="59">
        <f t="shared" si="67"/>
        <v>1283.4000000000001</v>
      </c>
    </row>
    <row r="188" spans="1:9" ht="143.25" customHeight="1" x14ac:dyDescent="0.3">
      <c r="A188" s="44" t="s">
        <v>134</v>
      </c>
      <c r="B188" s="23" t="s">
        <v>133</v>
      </c>
      <c r="C188" s="23" t="s">
        <v>135</v>
      </c>
      <c r="D188" s="21"/>
      <c r="E188" s="120">
        <f>E189</f>
        <v>1187.9000000000001</v>
      </c>
      <c r="F188" s="120">
        <f t="shared" si="67"/>
        <v>1235.2</v>
      </c>
      <c r="G188" s="120">
        <f t="shared" si="67"/>
        <v>1283.4000000000001</v>
      </c>
      <c r="I188" s="62"/>
    </row>
    <row r="189" spans="1:9" ht="18.75" x14ac:dyDescent="0.3">
      <c r="A189" s="121" t="s">
        <v>136</v>
      </c>
      <c r="B189" s="28" t="s">
        <v>133</v>
      </c>
      <c r="C189" s="28" t="s">
        <v>135</v>
      </c>
      <c r="D189" s="29">
        <v>300</v>
      </c>
      <c r="E189" s="30">
        <f>E190</f>
        <v>1187.9000000000001</v>
      </c>
      <c r="F189" s="30">
        <f t="shared" si="67"/>
        <v>1235.2</v>
      </c>
      <c r="G189" s="30">
        <f t="shared" si="67"/>
        <v>1283.4000000000001</v>
      </c>
    </row>
    <row r="190" spans="1:9" ht="18.75" x14ac:dyDescent="0.3">
      <c r="A190" s="47" t="s">
        <v>137</v>
      </c>
      <c r="B190" s="28" t="s">
        <v>133</v>
      </c>
      <c r="C190" s="28" t="s">
        <v>135</v>
      </c>
      <c r="D190" s="29">
        <v>310</v>
      </c>
      <c r="E190" s="46">
        <f>E191</f>
        <v>1187.9000000000001</v>
      </c>
      <c r="F190" s="46">
        <f t="shared" si="67"/>
        <v>1235.2</v>
      </c>
      <c r="G190" s="46">
        <f t="shared" si="67"/>
        <v>1283.4000000000001</v>
      </c>
    </row>
    <row r="191" spans="1:9" ht="18.75" x14ac:dyDescent="0.3">
      <c r="A191" s="47" t="s">
        <v>138</v>
      </c>
      <c r="B191" s="28" t="s">
        <v>133</v>
      </c>
      <c r="C191" s="28" t="s">
        <v>135</v>
      </c>
      <c r="D191" s="29">
        <v>312</v>
      </c>
      <c r="E191" s="46">
        <f>'[2]БР _МА03102025'!F329</f>
        <v>1187.9000000000001</v>
      </c>
      <c r="F191" s="35">
        <f>'[2]БР _МА03102025'!G329</f>
        <v>1235.2</v>
      </c>
      <c r="G191" s="35">
        <f>'[2]БР _МА03102025'!H329</f>
        <v>1283.4000000000001</v>
      </c>
    </row>
    <row r="192" spans="1:9" ht="18.75" x14ac:dyDescent="0.3">
      <c r="A192" s="110" t="s">
        <v>139</v>
      </c>
      <c r="B192" s="23" t="s">
        <v>140</v>
      </c>
      <c r="C192" s="23"/>
      <c r="D192" s="26"/>
      <c r="E192" s="59">
        <f>E193</f>
        <v>3571.2</v>
      </c>
      <c r="F192" s="59">
        <f t="shared" ref="F192:G195" si="68">F193</f>
        <v>3713.7</v>
      </c>
      <c r="G192" s="59">
        <f t="shared" si="68"/>
        <v>3858.5</v>
      </c>
    </row>
    <row r="193" spans="1:7" ht="234.75" customHeight="1" x14ac:dyDescent="0.3">
      <c r="A193" s="44" t="s">
        <v>141</v>
      </c>
      <c r="B193" s="23" t="s">
        <v>140</v>
      </c>
      <c r="C193" s="23" t="s">
        <v>142</v>
      </c>
      <c r="D193" s="21"/>
      <c r="E193" s="120">
        <f>E194</f>
        <v>3571.2</v>
      </c>
      <c r="F193" s="120">
        <f t="shared" si="68"/>
        <v>3713.7</v>
      </c>
      <c r="G193" s="120">
        <f t="shared" si="68"/>
        <v>3858.5</v>
      </c>
    </row>
    <row r="194" spans="1:7" ht="18.75" x14ac:dyDescent="0.3">
      <c r="A194" s="121" t="s">
        <v>136</v>
      </c>
      <c r="B194" s="28" t="s">
        <v>140</v>
      </c>
      <c r="C194" s="28" t="s">
        <v>142</v>
      </c>
      <c r="D194" s="29">
        <v>300</v>
      </c>
      <c r="E194" s="30">
        <f>E195</f>
        <v>3571.2</v>
      </c>
      <c r="F194" s="30">
        <f t="shared" si="68"/>
        <v>3713.7</v>
      </c>
      <c r="G194" s="30">
        <f t="shared" si="68"/>
        <v>3858.5</v>
      </c>
    </row>
    <row r="195" spans="1:7" ht="18.75" x14ac:dyDescent="0.3">
      <c r="A195" s="47" t="s">
        <v>137</v>
      </c>
      <c r="B195" s="28" t="s">
        <v>140</v>
      </c>
      <c r="C195" s="28" t="s">
        <v>142</v>
      </c>
      <c r="D195" s="29">
        <v>310</v>
      </c>
      <c r="E195" s="46">
        <f>E196</f>
        <v>3571.2</v>
      </c>
      <c r="F195" s="46">
        <f t="shared" si="68"/>
        <v>3713.7</v>
      </c>
      <c r="G195" s="46">
        <f t="shared" si="68"/>
        <v>3858.5</v>
      </c>
    </row>
    <row r="196" spans="1:7" ht="18.75" x14ac:dyDescent="0.3">
      <c r="A196" s="47" t="s">
        <v>138</v>
      </c>
      <c r="B196" s="28" t="s">
        <v>140</v>
      </c>
      <c r="C196" s="28" t="s">
        <v>142</v>
      </c>
      <c r="D196" s="29">
        <v>312</v>
      </c>
      <c r="E196" s="46">
        <v>3571.2</v>
      </c>
      <c r="F196" s="35">
        <v>3713.7</v>
      </c>
      <c r="G196" s="35">
        <v>3858.5</v>
      </c>
    </row>
    <row r="197" spans="1:7" ht="18.75" x14ac:dyDescent="0.3">
      <c r="A197" s="50" t="s">
        <v>143</v>
      </c>
      <c r="B197" s="23" t="s">
        <v>144</v>
      </c>
      <c r="C197" s="23"/>
      <c r="D197" s="21"/>
      <c r="E197" s="59">
        <f>E198+E203</f>
        <v>14351.5</v>
      </c>
      <c r="F197" s="59">
        <f t="shared" ref="F197:G197" si="69">F198+F203</f>
        <v>14912.7</v>
      </c>
      <c r="G197" s="59">
        <f t="shared" si="69"/>
        <v>15494.2</v>
      </c>
    </row>
    <row r="198" spans="1:7" ht="71.25" customHeight="1" x14ac:dyDescent="0.3">
      <c r="A198" s="18" t="s">
        <v>145</v>
      </c>
      <c r="B198" s="23" t="s">
        <v>144</v>
      </c>
      <c r="C198" s="23" t="s">
        <v>146</v>
      </c>
      <c r="D198" s="21"/>
      <c r="E198" s="122">
        <f>E199</f>
        <v>7800.8</v>
      </c>
      <c r="F198" s="122">
        <f t="shared" ref="F198:G200" si="70">F199</f>
        <v>8105.9</v>
      </c>
      <c r="G198" s="122">
        <f t="shared" si="70"/>
        <v>8421.9</v>
      </c>
    </row>
    <row r="199" spans="1:7" ht="18.75" x14ac:dyDescent="0.3">
      <c r="A199" s="123" t="s">
        <v>136</v>
      </c>
      <c r="B199" s="28" t="s">
        <v>144</v>
      </c>
      <c r="C199" s="28" t="s">
        <v>146</v>
      </c>
      <c r="D199" s="29">
        <v>300</v>
      </c>
      <c r="E199" s="46">
        <f>E200</f>
        <v>7800.8</v>
      </c>
      <c r="F199" s="46">
        <f t="shared" si="70"/>
        <v>8105.9</v>
      </c>
      <c r="G199" s="46">
        <f t="shared" si="70"/>
        <v>8421.9</v>
      </c>
    </row>
    <row r="200" spans="1:7" ht="19.5" customHeight="1" x14ac:dyDescent="0.3">
      <c r="A200" s="124" t="s">
        <v>137</v>
      </c>
      <c r="B200" s="28" t="s">
        <v>144</v>
      </c>
      <c r="C200" s="28" t="s">
        <v>146</v>
      </c>
      <c r="D200" s="29">
        <v>310</v>
      </c>
      <c r="E200" s="46">
        <f>E201</f>
        <v>7800.8</v>
      </c>
      <c r="F200" s="46">
        <f t="shared" si="70"/>
        <v>8105.9</v>
      </c>
      <c r="G200" s="46">
        <f t="shared" si="70"/>
        <v>8421.9</v>
      </c>
    </row>
    <row r="201" spans="1:7" ht="42" customHeight="1" x14ac:dyDescent="0.3">
      <c r="A201" s="33" t="s">
        <v>147</v>
      </c>
      <c r="B201" s="28" t="s">
        <v>144</v>
      </c>
      <c r="C201" s="28" t="s">
        <v>146</v>
      </c>
      <c r="D201" s="29">
        <v>313</v>
      </c>
      <c r="E201" s="46">
        <f>'[2]БР _МА03102025'!F344</f>
        <v>7800.8</v>
      </c>
      <c r="F201" s="35">
        <f>'[2]БР _МА03102025'!G344</f>
        <v>8105.9</v>
      </c>
      <c r="G201" s="35">
        <f>'[2]БР _МА03102025'!H344</f>
        <v>8421.9</v>
      </c>
    </row>
    <row r="202" spans="1:7" ht="61.5" customHeight="1" x14ac:dyDescent="0.3">
      <c r="A202" s="39" t="s">
        <v>148</v>
      </c>
      <c r="B202" s="23" t="s">
        <v>144</v>
      </c>
      <c r="C202" s="23" t="s">
        <v>149</v>
      </c>
      <c r="D202" s="26"/>
      <c r="E202" s="122">
        <f>E203</f>
        <v>6550.7</v>
      </c>
      <c r="F202" s="122">
        <f t="shared" ref="F202:G204" si="71">F203</f>
        <v>6806.8</v>
      </c>
      <c r="G202" s="122">
        <f t="shared" si="71"/>
        <v>7072.3</v>
      </c>
    </row>
    <row r="203" spans="1:7" ht="18.75" x14ac:dyDescent="0.3">
      <c r="A203" s="121" t="s">
        <v>136</v>
      </c>
      <c r="B203" s="28" t="s">
        <v>144</v>
      </c>
      <c r="C203" s="28" t="s">
        <v>149</v>
      </c>
      <c r="D203" s="29">
        <v>300</v>
      </c>
      <c r="E203" s="46">
        <f>E204</f>
        <v>6550.7</v>
      </c>
      <c r="F203" s="46">
        <f t="shared" si="71"/>
        <v>6806.8</v>
      </c>
      <c r="G203" s="46">
        <f t="shared" si="71"/>
        <v>7072.3</v>
      </c>
    </row>
    <row r="204" spans="1:7" ht="36" customHeight="1" x14ac:dyDescent="0.3">
      <c r="A204" s="124" t="s">
        <v>150</v>
      </c>
      <c r="B204" s="28" t="s">
        <v>144</v>
      </c>
      <c r="C204" s="28" t="s">
        <v>149</v>
      </c>
      <c r="D204" s="29">
        <v>320</v>
      </c>
      <c r="E204" s="46">
        <f>E205</f>
        <v>6550.7</v>
      </c>
      <c r="F204" s="46">
        <f t="shared" si="71"/>
        <v>6806.8</v>
      </c>
      <c r="G204" s="46">
        <f t="shared" si="71"/>
        <v>7072.3</v>
      </c>
    </row>
    <row r="205" spans="1:7" ht="36" customHeight="1" x14ac:dyDescent="0.3">
      <c r="A205" s="125" t="s">
        <v>151</v>
      </c>
      <c r="B205" s="28" t="s">
        <v>144</v>
      </c>
      <c r="C205" s="28" t="s">
        <v>149</v>
      </c>
      <c r="D205" s="29">
        <v>323</v>
      </c>
      <c r="E205" s="46">
        <f>'[2]БР _МА03102025'!F347</f>
        <v>6550.7</v>
      </c>
      <c r="F205" s="35">
        <f>'[2]БР _МА03102025'!G350</f>
        <v>6806.8</v>
      </c>
      <c r="G205" s="35">
        <f>'[2]БР _МА03102025'!H350</f>
        <v>7072.3</v>
      </c>
    </row>
    <row r="206" spans="1:7" ht="18.75" x14ac:dyDescent="0.3">
      <c r="A206" s="50" t="s">
        <v>152</v>
      </c>
      <c r="B206" s="23" t="s">
        <v>153</v>
      </c>
      <c r="C206" s="28"/>
      <c r="D206" s="21"/>
      <c r="E206" s="59">
        <f>E207</f>
        <v>12720.300000000001</v>
      </c>
      <c r="F206" s="59">
        <f t="shared" ref="F206:G207" si="72">F207</f>
        <v>14229.7</v>
      </c>
      <c r="G206" s="59">
        <f t="shared" si="72"/>
        <v>14813.300000000001</v>
      </c>
    </row>
    <row r="207" spans="1:7" ht="18.75" x14ac:dyDescent="0.3">
      <c r="A207" s="126" t="s">
        <v>154</v>
      </c>
      <c r="B207" s="23" t="s">
        <v>155</v>
      </c>
      <c r="C207" s="28"/>
      <c r="D207" s="21"/>
      <c r="E207" s="59">
        <f>E208</f>
        <v>12720.300000000001</v>
      </c>
      <c r="F207" s="59">
        <f t="shared" si="72"/>
        <v>14229.7</v>
      </c>
      <c r="G207" s="59">
        <f t="shared" si="72"/>
        <v>14813.300000000001</v>
      </c>
    </row>
    <row r="208" spans="1:7" ht="37.5" x14ac:dyDescent="0.3">
      <c r="A208" s="85" t="s">
        <v>108</v>
      </c>
      <c r="B208" s="23" t="s">
        <v>155</v>
      </c>
      <c r="C208" s="23"/>
      <c r="D208" s="21"/>
      <c r="E208" s="59">
        <f>E209+E213</f>
        <v>12720.300000000001</v>
      </c>
      <c r="F208" s="59">
        <f t="shared" ref="F208:G208" si="73">F209+F213</f>
        <v>14229.7</v>
      </c>
      <c r="G208" s="59">
        <f t="shared" si="73"/>
        <v>14813.300000000001</v>
      </c>
    </row>
    <row r="209" spans="1:7" ht="54" customHeight="1" x14ac:dyDescent="0.3">
      <c r="A209" s="25" t="s">
        <v>156</v>
      </c>
      <c r="B209" s="23" t="s">
        <v>155</v>
      </c>
      <c r="C209" s="23" t="s">
        <v>157</v>
      </c>
      <c r="D209" s="26"/>
      <c r="E209" s="108">
        <f>E210</f>
        <v>750.7</v>
      </c>
      <c r="F209" s="108">
        <f t="shared" ref="F209:G211" si="74">F210</f>
        <v>781.2</v>
      </c>
      <c r="G209" s="108">
        <f t="shared" si="74"/>
        <v>812</v>
      </c>
    </row>
    <row r="210" spans="1:7" ht="37.5" x14ac:dyDescent="0.3">
      <c r="A210" s="27" t="s">
        <v>27</v>
      </c>
      <c r="B210" s="28" t="s">
        <v>155</v>
      </c>
      <c r="C210" s="28" t="s">
        <v>157</v>
      </c>
      <c r="D210" s="29">
        <v>200</v>
      </c>
      <c r="E210" s="46">
        <f>E211</f>
        <v>750.7</v>
      </c>
      <c r="F210" s="46">
        <f t="shared" si="74"/>
        <v>781.2</v>
      </c>
      <c r="G210" s="46">
        <f t="shared" si="74"/>
        <v>812</v>
      </c>
    </row>
    <row r="211" spans="1:7" ht="37.5" x14ac:dyDescent="0.3">
      <c r="A211" s="27" t="s">
        <v>28</v>
      </c>
      <c r="B211" s="28" t="s">
        <v>155</v>
      </c>
      <c r="C211" s="28" t="s">
        <v>157</v>
      </c>
      <c r="D211" s="29">
        <v>240</v>
      </c>
      <c r="E211" s="46">
        <f>E212</f>
        <v>750.7</v>
      </c>
      <c r="F211" s="46">
        <f t="shared" si="74"/>
        <v>781.2</v>
      </c>
      <c r="G211" s="46">
        <f t="shared" si="74"/>
        <v>812</v>
      </c>
    </row>
    <row r="212" spans="1:7" ht="18.75" x14ac:dyDescent="0.3">
      <c r="A212" s="27" t="s">
        <v>29</v>
      </c>
      <c r="B212" s="28" t="s">
        <v>155</v>
      </c>
      <c r="C212" s="28" t="s">
        <v>157</v>
      </c>
      <c r="D212" s="29">
        <v>244</v>
      </c>
      <c r="E212" s="46">
        <v>750.7</v>
      </c>
      <c r="F212" s="35">
        <v>781.2</v>
      </c>
      <c r="G212" s="35">
        <v>812</v>
      </c>
    </row>
    <row r="213" spans="1:7" ht="37.5" x14ac:dyDescent="0.3">
      <c r="A213" s="44" t="s">
        <v>158</v>
      </c>
      <c r="B213" s="23" t="s">
        <v>155</v>
      </c>
      <c r="C213" s="23" t="s">
        <v>159</v>
      </c>
      <c r="D213" s="26"/>
      <c r="E213" s="127">
        <f>E214+E218+E221</f>
        <v>11969.6</v>
      </c>
      <c r="F213" s="127">
        <f t="shared" ref="F213:G213" si="75">F214+F218+F221</f>
        <v>13448.5</v>
      </c>
      <c r="G213" s="127">
        <f t="shared" si="75"/>
        <v>14001.300000000001</v>
      </c>
    </row>
    <row r="214" spans="1:7" ht="75" x14ac:dyDescent="0.3">
      <c r="A214" s="41" t="s">
        <v>16</v>
      </c>
      <c r="B214" s="28" t="s">
        <v>155</v>
      </c>
      <c r="C214" s="28" t="s">
        <v>159</v>
      </c>
      <c r="D214" s="29">
        <v>100</v>
      </c>
      <c r="E214" s="46">
        <f>E215</f>
        <v>9143.6</v>
      </c>
      <c r="F214" s="46">
        <f t="shared" ref="F214:G214" si="76">F215</f>
        <v>10730.9</v>
      </c>
      <c r="G214" s="46">
        <f t="shared" si="76"/>
        <v>11149.300000000001</v>
      </c>
    </row>
    <row r="215" spans="1:7" ht="18.75" x14ac:dyDescent="0.3">
      <c r="A215" s="47" t="s">
        <v>81</v>
      </c>
      <c r="B215" s="28" t="s">
        <v>155</v>
      </c>
      <c r="C215" s="28" t="s">
        <v>159</v>
      </c>
      <c r="D215" s="29">
        <v>110</v>
      </c>
      <c r="E215" s="46">
        <f>E216+E217</f>
        <v>9143.6</v>
      </c>
      <c r="F215" s="46">
        <f t="shared" ref="F215:G215" si="77">F216+F217</f>
        <v>10730.9</v>
      </c>
      <c r="G215" s="46">
        <f t="shared" si="77"/>
        <v>11149.300000000001</v>
      </c>
    </row>
    <row r="216" spans="1:7" ht="18.75" x14ac:dyDescent="0.3">
      <c r="A216" s="47" t="s">
        <v>82</v>
      </c>
      <c r="B216" s="28" t="s">
        <v>155</v>
      </c>
      <c r="C216" s="28" t="s">
        <v>159</v>
      </c>
      <c r="D216" s="29">
        <v>111</v>
      </c>
      <c r="E216" s="46">
        <v>7022</v>
      </c>
      <c r="F216" s="46">
        <v>8241.7999999999993</v>
      </c>
      <c r="G216" s="46">
        <v>8563.2000000000007</v>
      </c>
    </row>
    <row r="217" spans="1:7" ht="56.25" x14ac:dyDescent="0.3">
      <c r="A217" s="89" t="s">
        <v>83</v>
      </c>
      <c r="B217" s="28" t="s">
        <v>155</v>
      </c>
      <c r="C217" s="28" t="s">
        <v>159</v>
      </c>
      <c r="D217" s="29">
        <v>119</v>
      </c>
      <c r="E217" s="46">
        <v>2121.6</v>
      </c>
      <c r="F217" s="35">
        <v>2489.1</v>
      </c>
      <c r="G217" s="35">
        <v>2586.1</v>
      </c>
    </row>
    <row r="218" spans="1:7" ht="37.5" x14ac:dyDescent="0.3">
      <c r="A218" s="27" t="s">
        <v>27</v>
      </c>
      <c r="B218" s="28" t="s">
        <v>155</v>
      </c>
      <c r="C218" s="28" t="s">
        <v>159</v>
      </c>
      <c r="D218" s="29">
        <v>200</v>
      </c>
      <c r="E218" s="46">
        <f>E219</f>
        <v>2824</v>
      </c>
      <c r="F218" s="46">
        <f t="shared" ref="F218:G219" si="78">F219</f>
        <v>2715.6</v>
      </c>
      <c r="G218" s="46">
        <f t="shared" si="78"/>
        <v>2850</v>
      </c>
    </row>
    <row r="219" spans="1:7" ht="37.5" x14ac:dyDescent="0.3">
      <c r="A219" s="27" t="s">
        <v>28</v>
      </c>
      <c r="B219" s="28" t="s">
        <v>155</v>
      </c>
      <c r="C219" s="28" t="s">
        <v>159</v>
      </c>
      <c r="D219" s="29">
        <v>240</v>
      </c>
      <c r="E219" s="46">
        <f>E220</f>
        <v>2824</v>
      </c>
      <c r="F219" s="46">
        <f t="shared" si="78"/>
        <v>2715.6</v>
      </c>
      <c r="G219" s="46">
        <f t="shared" si="78"/>
        <v>2850</v>
      </c>
    </row>
    <row r="220" spans="1:7" ht="18.75" x14ac:dyDescent="0.3">
      <c r="A220" s="27" t="s">
        <v>29</v>
      </c>
      <c r="B220" s="28" t="s">
        <v>155</v>
      </c>
      <c r="C220" s="28" t="s">
        <v>159</v>
      </c>
      <c r="D220" s="29">
        <v>244</v>
      </c>
      <c r="E220" s="46">
        <v>2824</v>
      </c>
      <c r="F220" s="46">
        <v>2715.6</v>
      </c>
      <c r="G220" s="46">
        <v>2850</v>
      </c>
    </row>
    <row r="221" spans="1:7" ht="18.75" x14ac:dyDescent="0.3">
      <c r="A221" s="47" t="s">
        <v>31</v>
      </c>
      <c r="B221" s="28" t="s">
        <v>155</v>
      </c>
      <c r="C221" s="28" t="s">
        <v>159</v>
      </c>
      <c r="D221" s="29">
        <v>800</v>
      </c>
      <c r="E221" s="46">
        <f>E222</f>
        <v>2</v>
      </c>
      <c r="F221" s="46">
        <f t="shared" ref="F221:G221" si="79">F222</f>
        <v>2</v>
      </c>
      <c r="G221" s="46">
        <f t="shared" si="79"/>
        <v>2</v>
      </c>
    </row>
    <row r="222" spans="1:7" ht="18.75" x14ac:dyDescent="0.3">
      <c r="A222" s="47" t="s">
        <v>32</v>
      </c>
      <c r="B222" s="28" t="s">
        <v>155</v>
      </c>
      <c r="C222" s="28" t="s">
        <v>159</v>
      </c>
      <c r="D222" s="29">
        <v>850</v>
      </c>
      <c r="E222" s="46">
        <f>E223+E224+E225</f>
        <v>2</v>
      </c>
      <c r="F222" s="46">
        <f t="shared" ref="F222:G222" si="80">F223+F224+F225</f>
        <v>2</v>
      </c>
      <c r="G222" s="46">
        <f t="shared" si="80"/>
        <v>2</v>
      </c>
    </row>
    <row r="223" spans="1:7" ht="18.75" x14ac:dyDescent="0.3">
      <c r="A223" s="47" t="s">
        <v>33</v>
      </c>
      <c r="B223" s="28" t="s">
        <v>155</v>
      </c>
      <c r="C223" s="28" t="s">
        <v>159</v>
      </c>
      <c r="D223" s="29">
        <v>851</v>
      </c>
      <c r="E223" s="46">
        <v>0</v>
      </c>
      <c r="F223" s="46">
        <v>0</v>
      </c>
      <c r="G223" s="46">
        <v>0</v>
      </c>
    </row>
    <row r="224" spans="1:7" ht="18.75" x14ac:dyDescent="0.3">
      <c r="A224" s="47" t="s">
        <v>34</v>
      </c>
      <c r="B224" s="28" t="s">
        <v>155</v>
      </c>
      <c r="C224" s="28" t="s">
        <v>159</v>
      </c>
      <c r="D224" s="29">
        <v>852</v>
      </c>
      <c r="E224" s="46"/>
      <c r="F224" s="46"/>
      <c r="G224" s="46"/>
    </row>
    <row r="225" spans="1:9" ht="18.75" x14ac:dyDescent="0.3">
      <c r="A225" s="47" t="s">
        <v>35</v>
      </c>
      <c r="B225" s="28" t="s">
        <v>155</v>
      </c>
      <c r="C225" s="28" t="s">
        <v>159</v>
      </c>
      <c r="D225" s="29">
        <v>853</v>
      </c>
      <c r="E225" s="46">
        <v>2</v>
      </c>
      <c r="F225" s="46">
        <v>2</v>
      </c>
      <c r="G225" s="46">
        <v>2</v>
      </c>
    </row>
    <row r="226" spans="1:9" ht="21.75" customHeight="1" x14ac:dyDescent="0.3">
      <c r="A226" s="50" t="s">
        <v>160</v>
      </c>
      <c r="B226" s="23" t="s">
        <v>161</v>
      </c>
      <c r="C226" s="128"/>
      <c r="D226" s="21"/>
      <c r="E226" s="59">
        <f>E227+E232</f>
        <v>9915.7000000000007</v>
      </c>
      <c r="F226" s="59">
        <f t="shared" ref="F226:G226" si="81">F227+F232</f>
        <v>9627.7000000000007</v>
      </c>
      <c r="G226" s="59">
        <f t="shared" si="81"/>
        <v>9918</v>
      </c>
    </row>
    <row r="227" spans="1:9" ht="18.75" x14ac:dyDescent="0.3">
      <c r="A227" s="50" t="s">
        <v>162</v>
      </c>
      <c r="B227" s="23" t="s">
        <v>163</v>
      </c>
      <c r="C227" s="128"/>
      <c r="D227" s="21"/>
      <c r="E227" s="59">
        <f>E228</f>
        <v>3334.2</v>
      </c>
      <c r="F227" s="59">
        <f t="shared" ref="F227:G230" si="82">F228</f>
        <v>2910.2</v>
      </c>
      <c r="G227" s="59">
        <f t="shared" si="82"/>
        <v>2938.7</v>
      </c>
    </row>
    <row r="228" spans="1:9" ht="84" customHeight="1" x14ac:dyDescent="0.3">
      <c r="A228" s="44" t="s">
        <v>164</v>
      </c>
      <c r="B228" s="23" t="s">
        <v>163</v>
      </c>
      <c r="C228" s="23" t="s">
        <v>165</v>
      </c>
      <c r="D228" s="21"/>
      <c r="E228" s="71">
        <f>E229</f>
        <v>3334.2</v>
      </c>
      <c r="F228" s="71">
        <f t="shared" si="82"/>
        <v>2910.2</v>
      </c>
      <c r="G228" s="71">
        <f t="shared" si="82"/>
        <v>2938.7</v>
      </c>
      <c r="I228" s="2"/>
    </row>
    <row r="229" spans="1:9" ht="37.5" x14ac:dyDescent="0.3">
      <c r="A229" s="27" t="s">
        <v>27</v>
      </c>
      <c r="B229" s="28" t="s">
        <v>163</v>
      </c>
      <c r="C229" s="28" t="s">
        <v>165</v>
      </c>
      <c r="D229" s="29">
        <v>200</v>
      </c>
      <c r="E229" s="46">
        <f>E230</f>
        <v>3334.2</v>
      </c>
      <c r="F229" s="46">
        <f t="shared" si="82"/>
        <v>2910.2</v>
      </c>
      <c r="G229" s="46">
        <f t="shared" si="82"/>
        <v>2938.7</v>
      </c>
    </row>
    <row r="230" spans="1:9" ht="37.5" x14ac:dyDescent="0.3">
      <c r="A230" s="27" t="s">
        <v>28</v>
      </c>
      <c r="B230" s="28" t="s">
        <v>163</v>
      </c>
      <c r="C230" s="28" t="s">
        <v>165</v>
      </c>
      <c r="D230" s="29">
        <v>240</v>
      </c>
      <c r="E230" s="46">
        <f>E231</f>
        <v>3334.2</v>
      </c>
      <c r="F230" s="46">
        <f t="shared" si="82"/>
        <v>2910.2</v>
      </c>
      <c r="G230" s="46">
        <f t="shared" si="82"/>
        <v>2938.7</v>
      </c>
    </row>
    <row r="231" spans="1:9" ht="18.75" x14ac:dyDescent="0.3">
      <c r="A231" s="27" t="s">
        <v>29</v>
      </c>
      <c r="B231" s="28" t="s">
        <v>163</v>
      </c>
      <c r="C231" s="28" t="s">
        <v>165</v>
      </c>
      <c r="D231" s="29">
        <v>244</v>
      </c>
      <c r="E231" s="46">
        <v>3334.2</v>
      </c>
      <c r="F231" s="46">
        <f>2588.1+322.1</f>
        <v>2910.2</v>
      </c>
      <c r="G231" s="46">
        <f>2604+334.7</f>
        <v>2938.7</v>
      </c>
    </row>
    <row r="232" spans="1:9" ht="18.75" x14ac:dyDescent="0.3">
      <c r="A232" s="126" t="s">
        <v>166</v>
      </c>
      <c r="B232" s="23" t="s">
        <v>167</v>
      </c>
      <c r="C232" s="23"/>
      <c r="D232" s="21"/>
      <c r="E232" s="59">
        <f>E233</f>
        <v>6581.5000000000009</v>
      </c>
      <c r="F232" s="59">
        <f t="shared" ref="F232:G233" si="83">F233</f>
        <v>6717.5</v>
      </c>
      <c r="G232" s="59">
        <f t="shared" si="83"/>
        <v>6979.3</v>
      </c>
    </row>
    <row r="233" spans="1:9" ht="56.25" x14ac:dyDescent="0.3">
      <c r="A233" s="85" t="s">
        <v>168</v>
      </c>
      <c r="B233" s="23" t="s">
        <v>167</v>
      </c>
      <c r="C233" s="23" t="s">
        <v>169</v>
      </c>
      <c r="D233" s="21"/>
      <c r="E233" s="127">
        <f>E234</f>
        <v>6581.5000000000009</v>
      </c>
      <c r="F233" s="127">
        <f t="shared" si="83"/>
        <v>6717.5</v>
      </c>
      <c r="G233" s="127">
        <f t="shared" si="83"/>
        <v>6979.3</v>
      </c>
    </row>
    <row r="234" spans="1:9" ht="37.5" x14ac:dyDescent="0.3">
      <c r="A234" s="27" t="s">
        <v>170</v>
      </c>
      <c r="B234" s="28" t="s">
        <v>167</v>
      </c>
      <c r="C234" s="28" t="s">
        <v>169</v>
      </c>
      <c r="D234" s="73"/>
      <c r="E234" s="46">
        <f>E235+E239+E242</f>
        <v>6581.5000000000009</v>
      </c>
      <c r="F234" s="46">
        <f t="shared" ref="F234:G234" si="84">F235+F239+F242</f>
        <v>6717.5</v>
      </c>
      <c r="G234" s="46">
        <f t="shared" si="84"/>
        <v>6979.3</v>
      </c>
    </row>
    <row r="235" spans="1:9" ht="75" x14ac:dyDescent="0.3">
      <c r="A235" s="27" t="s">
        <v>16</v>
      </c>
      <c r="B235" s="28" t="s">
        <v>167</v>
      </c>
      <c r="C235" s="28" t="s">
        <v>169</v>
      </c>
      <c r="D235" s="29">
        <v>100</v>
      </c>
      <c r="E235" s="46">
        <f>E236</f>
        <v>6386.7000000000007</v>
      </c>
      <c r="F235" s="46">
        <f t="shared" ref="F235:G235" si="85">F236</f>
        <v>6629.7</v>
      </c>
      <c r="G235" s="46">
        <f t="shared" si="85"/>
        <v>6888.2</v>
      </c>
    </row>
    <row r="236" spans="1:9" ht="18.75" x14ac:dyDescent="0.3">
      <c r="A236" s="47" t="s">
        <v>81</v>
      </c>
      <c r="B236" s="28" t="s">
        <v>167</v>
      </c>
      <c r="C236" s="28" t="s">
        <v>169</v>
      </c>
      <c r="D236" s="29">
        <v>110</v>
      </c>
      <c r="E236" s="46">
        <f>E237+E238</f>
        <v>6386.7000000000007</v>
      </c>
      <c r="F236" s="46">
        <f t="shared" ref="F236:G236" si="86">F237+F238</f>
        <v>6629.7</v>
      </c>
      <c r="G236" s="46">
        <f t="shared" si="86"/>
        <v>6888.2</v>
      </c>
    </row>
    <row r="237" spans="1:9" ht="18.75" x14ac:dyDescent="0.3">
      <c r="A237" s="47" t="s">
        <v>82</v>
      </c>
      <c r="B237" s="28" t="s">
        <v>167</v>
      </c>
      <c r="C237" s="28" t="s">
        <v>169</v>
      </c>
      <c r="D237" s="29">
        <v>111</v>
      </c>
      <c r="E237" s="46">
        <f>'[2]БР _МА03102025'!F412</f>
        <v>4905.3</v>
      </c>
      <c r="F237" s="46">
        <f>'[2]БР _МА03102025'!G412</f>
        <v>5091.8999999999996</v>
      </c>
      <c r="G237" s="46">
        <f>'[2]БР _МА03102025'!H412</f>
        <v>5290.5</v>
      </c>
    </row>
    <row r="238" spans="1:9" ht="56.25" x14ac:dyDescent="0.3">
      <c r="A238" s="89" t="s">
        <v>83</v>
      </c>
      <c r="B238" s="28" t="s">
        <v>167</v>
      </c>
      <c r="C238" s="28" t="s">
        <v>169</v>
      </c>
      <c r="D238" s="29">
        <v>119</v>
      </c>
      <c r="E238" s="46">
        <f>'[2]БР _МА03102025'!F415</f>
        <v>1481.4</v>
      </c>
      <c r="F238" s="46">
        <f>'[2]БР _МА03102025'!G415</f>
        <v>1537.8</v>
      </c>
      <c r="G238" s="46">
        <f>'[2]БР _МА03102025'!H415</f>
        <v>1597.7</v>
      </c>
    </row>
    <row r="239" spans="1:9" ht="37.5" x14ac:dyDescent="0.3">
      <c r="A239" s="27" t="s">
        <v>27</v>
      </c>
      <c r="B239" s="28" t="s">
        <v>167</v>
      </c>
      <c r="C239" s="28" t="s">
        <v>169</v>
      </c>
      <c r="D239" s="29"/>
      <c r="E239" s="46">
        <f>E240</f>
        <v>192.8</v>
      </c>
      <c r="F239" s="46">
        <f t="shared" ref="F239:G240" si="87">F240</f>
        <v>85.8</v>
      </c>
      <c r="G239" s="46">
        <f t="shared" si="87"/>
        <v>89.1</v>
      </c>
    </row>
    <row r="240" spans="1:9" ht="37.5" x14ac:dyDescent="0.3">
      <c r="A240" s="27" t="s">
        <v>28</v>
      </c>
      <c r="B240" s="28" t="s">
        <v>167</v>
      </c>
      <c r="C240" s="28" t="s">
        <v>169</v>
      </c>
      <c r="D240" s="29">
        <v>240</v>
      </c>
      <c r="E240" s="46">
        <f>E241</f>
        <v>192.8</v>
      </c>
      <c r="F240" s="46">
        <f t="shared" si="87"/>
        <v>85.8</v>
      </c>
      <c r="G240" s="46">
        <f t="shared" si="87"/>
        <v>89.1</v>
      </c>
    </row>
    <row r="241" spans="1:9" ht="18.75" x14ac:dyDescent="0.3">
      <c r="A241" s="27" t="s">
        <v>29</v>
      </c>
      <c r="B241" s="28" t="s">
        <v>167</v>
      </c>
      <c r="C241" s="28" t="s">
        <v>169</v>
      </c>
      <c r="D241" s="29">
        <v>244</v>
      </c>
      <c r="E241" s="46">
        <f>'[2]БР _МА03102025'!F420</f>
        <v>192.8</v>
      </c>
      <c r="F241" s="46">
        <f>'[2]БР _МА03102025'!G420</f>
        <v>85.8</v>
      </c>
      <c r="G241" s="46">
        <f>'[2]БР _МА03102025'!H420</f>
        <v>89.1</v>
      </c>
    </row>
    <row r="242" spans="1:9" ht="18.75" x14ac:dyDescent="0.3">
      <c r="A242" s="47" t="s">
        <v>31</v>
      </c>
      <c r="B242" s="28" t="s">
        <v>167</v>
      </c>
      <c r="C242" s="28" t="s">
        <v>169</v>
      </c>
      <c r="D242" s="29">
        <v>800</v>
      </c>
      <c r="E242" s="46">
        <f>E243</f>
        <v>2</v>
      </c>
      <c r="F242" s="46">
        <f t="shared" ref="F242:G242" si="88">F243</f>
        <v>2</v>
      </c>
      <c r="G242" s="46">
        <f t="shared" si="88"/>
        <v>2</v>
      </c>
    </row>
    <row r="243" spans="1:9" ht="18.75" x14ac:dyDescent="0.3">
      <c r="A243" s="47" t="s">
        <v>32</v>
      </c>
      <c r="B243" s="28" t="s">
        <v>167</v>
      </c>
      <c r="C243" s="28" t="s">
        <v>169</v>
      </c>
      <c r="D243" s="29">
        <v>850</v>
      </c>
      <c r="E243" s="46">
        <f>E244+E245+E246</f>
        <v>2</v>
      </c>
      <c r="F243" s="46">
        <f t="shared" ref="F243:G243" si="89">F244+F245+F246</f>
        <v>2</v>
      </c>
      <c r="G243" s="46">
        <f t="shared" si="89"/>
        <v>2</v>
      </c>
    </row>
    <row r="244" spans="1:9" ht="18.75" x14ac:dyDescent="0.3">
      <c r="A244" s="47" t="s">
        <v>33</v>
      </c>
      <c r="B244" s="28" t="s">
        <v>167</v>
      </c>
      <c r="C244" s="28" t="s">
        <v>169</v>
      </c>
      <c r="D244" s="29">
        <v>851</v>
      </c>
      <c r="E244" s="46">
        <v>0</v>
      </c>
      <c r="F244" s="46">
        <v>0</v>
      </c>
      <c r="G244" s="46">
        <v>0</v>
      </c>
    </row>
    <row r="245" spans="1:9" ht="18.75" x14ac:dyDescent="0.3">
      <c r="A245" s="47" t="s">
        <v>34</v>
      </c>
      <c r="B245" s="28" t="s">
        <v>167</v>
      </c>
      <c r="C245" s="28" t="s">
        <v>169</v>
      </c>
      <c r="D245" s="29">
        <v>852</v>
      </c>
      <c r="E245" s="46">
        <v>0</v>
      </c>
      <c r="F245" s="46">
        <v>0</v>
      </c>
      <c r="G245" s="46">
        <v>0</v>
      </c>
    </row>
    <row r="246" spans="1:9" ht="18.75" x14ac:dyDescent="0.3">
      <c r="A246" s="47" t="s">
        <v>35</v>
      </c>
      <c r="B246" s="28" t="s">
        <v>167</v>
      </c>
      <c r="C246" s="28" t="s">
        <v>169</v>
      </c>
      <c r="D246" s="29">
        <v>853</v>
      </c>
      <c r="E246" s="46">
        <v>2</v>
      </c>
      <c r="F246" s="46">
        <v>2</v>
      </c>
      <c r="G246" s="46">
        <v>2</v>
      </c>
    </row>
    <row r="247" spans="1:9" ht="18.75" x14ac:dyDescent="0.3">
      <c r="A247" s="129" t="s">
        <v>171</v>
      </c>
      <c r="B247" s="130"/>
      <c r="C247" s="130"/>
      <c r="D247" s="131"/>
      <c r="E247" s="132">
        <f>E10+E46</f>
        <v>137628.19999999998</v>
      </c>
      <c r="F247" s="132">
        <f>F10+F46</f>
        <v>122015.5</v>
      </c>
      <c r="G247" s="132">
        <f>G10+G46</f>
        <v>123429.40000000001</v>
      </c>
      <c r="I247" s="2"/>
    </row>
    <row r="248" spans="1:9" ht="18.75" x14ac:dyDescent="0.3">
      <c r="A248" s="133" t="s">
        <v>172</v>
      </c>
      <c r="B248" s="134"/>
      <c r="C248" s="135" t="s">
        <v>173</v>
      </c>
      <c r="D248" s="136"/>
      <c r="E248" s="137">
        <v>0</v>
      </c>
      <c r="F248" s="138">
        <v>3197.4</v>
      </c>
      <c r="G248" s="139">
        <v>6643</v>
      </c>
    </row>
    <row r="249" spans="1:9" ht="18.75" x14ac:dyDescent="0.3">
      <c r="A249" s="140" t="s">
        <v>174</v>
      </c>
      <c r="B249" s="134"/>
      <c r="C249" s="135"/>
      <c r="D249" s="136"/>
      <c r="E249" s="141">
        <f>E247+E248</f>
        <v>137628.19999999998</v>
      </c>
      <c r="F249" s="141">
        <f t="shared" ref="F249:G249" si="90">F247+F248</f>
        <v>125212.9</v>
      </c>
      <c r="G249" s="141">
        <f t="shared" si="90"/>
        <v>130072.40000000001</v>
      </c>
    </row>
    <row r="250" spans="1:9" ht="20.25" x14ac:dyDescent="0.3">
      <c r="A250" s="142" t="s">
        <v>175</v>
      </c>
      <c r="B250" s="143"/>
      <c r="C250" s="144"/>
      <c r="D250" s="145"/>
      <c r="E250" s="146">
        <f>'[3]Реестр доходов с НДФЛ'!$J$66</f>
        <v>122392.6</v>
      </c>
      <c r="F250" s="147">
        <f>'[3]Реестр доходов с НДФЛ'!$K$66</f>
        <v>125212.9</v>
      </c>
      <c r="G250" s="148">
        <f>'[3]Реестр доходов с НДФЛ'!$L$66</f>
        <v>130072.40000000001</v>
      </c>
    </row>
    <row r="251" spans="1:9" ht="20.25" x14ac:dyDescent="0.3">
      <c r="A251" s="142" t="s">
        <v>176</v>
      </c>
      <c r="B251" s="149"/>
      <c r="C251" s="149"/>
      <c r="D251" s="150"/>
      <c r="E251" s="151">
        <f>E249</f>
        <v>137628.19999999998</v>
      </c>
      <c r="F251" s="151">
        <f>F250-F249</f>
        <v>0</v>
      </c>
      <c r="G251" s="151">
        <f>G250-G249</f>
        <v>0</v>
      </c>
    </row>
    <row r="252" spans="1:9" x14ac:dyDescent="0.2">
      <c r="A252" s="150"/>
      <c r="B252" s="149"/>
      <c r="C252" s="149"/>
      <c r="D252" s="150"/>
      <c r="E252" s="17">
        <f>E250-E251</f>
        <v>-15235.599999999977</v>
      </c>
      <c r="F252" s="17">
        <f t="shared" ref="F252:G252" si="91">F249-F250</f>
        <v>0</v>
      </c>
      <c r="G252" s="17">
        <f t="shared" si="91"/>
        <v>0</v>
      </c>
      <c r="I252" s="2"/>
    </row>
    <row r="253" spans="1:9" x14ac:dyDescent="0.2">
      <c r="A253" s="152"/>
      <c r="B253" s="153"/>
      <c r="C253" s="153"/>
      <c r="D253" s="154"/>
      <c r="E253" s="32"/>
      <c r="F253" s="32"/>
      <c r="G253" s="32"/>
      <c r="I253" s="2"/>
    </row>
    <row r="254" spans="1:9" x14ac:dyDescent="0.2">
      <c r="A254" s="155"/>
      <c r="B254" s="156"/>
      <c r="C254" s="157"/>
      <c r="D254" s="145"/>
      <c r="E254" s="17"/>
      <c r="F254" s="17"/>
      <c r="G254" s="17"/>
      <c r="I254" s="2"/>
    </row>
    <row r="255" spans="1:9" x14ac:dyDescent="0.2">
      <c r="A255" s="150"/>
      <c r="B255" s="158"/>
      <c r="C255" s="149"/>
      <c r="D255" s="150"/>
      <c r="E255" s="17"/>
      <c r="F255" s="17"/>
      <c r="G255" s="17"/>
      <c r="I255" s="2"/>
    </row>
    <row r="256" spans="1:9" x14ac:dyDescent="0.2">
      <c r="A256" s="145"/>
      <c r="B256" s="157"/>
      <c r="C256" s="157"/>
      <c r="D256" s="145"/>
      <c r="E256" s="17"/>
      <c r="F256" s="17"/>
      <c r="G256" s="17"/>
      <c r="I256" s="2"/>
    </row>
    <row r="257" spans="1:9" x14ac:dyDescent="0.2">
      <c r="A257" s="150"/>
      <c r="B257" s="149"/>
      <c r="C257" s="149"/>
      <c r="D257" s="150"/>
      <c r="E257" s="159"/>
      <c r="F257" s="159"/>
      <c r="G257" s="159"/>
      <c r="I257" s="2"/>
    </row>
    <row r="258" spans="1:9" x14ac:dyDescent="0.2">
      <c r="A258" s="160"/>
      <c r="B258" s="149"/>
      <c r="C258" s="149"/>
      <c r="D258" s="150"/>
      <c r="E258" s="161"/>
      <c r="F258" s="161"/>
      <c r="G258" s="161"/>
      <c r="I258" s="2"/>
    </row>
    <row r="259" spans="1:9" x14ac:dyDescent="0.2">
      <c r="A259" s="150"/>
      <c r="B259" s="149"/>
      <c r="C259" s="149"/>
      <c r="D259" s="150"/>
      <c r="I259" s="2"/>
    </row>
    <row r="260" spans="1:9" x14ac:dyDescent="0.2">
      <c r="A260" s="150"/>
      <c r="B260" s="149"/>
      <c r="C260" s="149"/>
      <c r="D260" s="150"/>
      <c r="I260" s="2"/>
    </row>
    <row r="261" spans="1:9" x14ac:dyDescent="0.2">
      <c r="A261" s="150"/>
      <c r="B261" s="149"/>
      <c r="C261" s="149"/>
      <c r="D261" s="150"/>
      <c r="I261" s="2"/>
    </row>
    <row r="262" spans="1:9" x14ac:dyDescent="0.2">
      <c r="A262" s="150"/>
      <c r="B262" s="149"/>
      <c r="C262" s="149"/>
      <c r="D262" s="150"/>
      <c r="I262" s="2"/>
    </row>
    <row r="263" spans="1:9" x14ac:dyDescent="0.2">
      <c r="A263" s="150"/>
      <c r="B263" s="149"/>
      <c r="C263" s="149"/>
      <c r="D263" s="150"/>
      <c r="I263" s="2"/>
    </row>
    <row r="264" spans="1:9" x14ac:dyDescent="0.2">
      <c r="A264" s="150"/>
      <c r="B264" s="149"/>
      <c r="C264" s="149"/>
      <c r="D264" s="150"/>
      <c r="I264" s="2"/>
    </row>
    <row r="265" spans="1:9" x14ac:dyDescent="0.2">
      <c r="A265" s="150"/>
      <c r="B265" s="149"/>
      <c r="C265" s="149"/>
      <c r="D265" s="150"/>
      <c r="I265" s="2"/>
    </row>
    <row r="266" spans="1:9" x14ac:dyDescent="0.2">
      <c r="A266" s="150"/>
      <c r="B266" s="149"/>
      <c r="C266" s="149"/>
      <c r="D266" s="150"/>
      <c r="I266" s="2"/>
    </row>
    <row r="267" spans="1:9" x14ac:dyDescent="0.2">
      <c r="A267" s="150"/>
      <c r="B267" s="149"/>
      <c r="C267" s="149"/>
      <c r="D267" s="150"/>
    </row>
    <row r="268" spans="1:9" x14ac:dyDescent="0.2">
      <c r="A268" s="150"/>
      <c r="B268" s="149"/>
      <c r="C268" s="149"/>
      <c r="D268" s="150"/>
    </row>
    <row r="269" spans="1:9" x14ac:dyDescent="0.2">
      <c r="A269" s="145"/>
      <c r="B269" s="156"/>
      <c r="C269" s="157"/>
      <c r="D269" s="145"/>
    </row>
    <row r="270" spans="1:9" x14ac:dyDescent="0.2">
      <c r="A270" s="150"/>
      <c r="B270" s="158"/>
      <c r="C270" s="149"/>
      <c r="D270" s="150"/>
    </row>
    <row r="271" spans="1:9" x14ac:dyDescent="0.2">
      <c r="A271" s="150"/>
      <c r="B271" s="158"/>
      <c r="C271" s="149"/>
      <c r="D271" s="150"/>
    </row>
    <row r="272" spans="1:9" x14ac:dyDescent="0.2">
      <c r="A272" s="150"/>
      <c r="B272" s="158"/>
      <c r="C272" s="149"/>
      <c r="D272" s="150"/>
    </row>
    <row r="273" spans="1:4" x14ac:dyDescent="0.2">
      <c r="A273" s="150"/>
      <c r="B273" s="158"/>
      <c r="C273" s="149"/>
      <c r="D273" s="150"/>
    </row>
    <row r="274" spans="1:4" x14ac:dyDescent="0.2">
      <c r="A274" s="145"/>
      <c r="B274" s="156"/>
      <c r="C274" s="145"/>
      <c r="D274" s="145"/>
    </row>
    <row r="275" spans="1:4" x14ac:dyDescent="0.2">
      <c r="A275" s="145"/>
      <c r="B275" s="156"/>
      <c r="C275" s="145"/>
      <c r="D275" s="145"/>
    </row>
    <row r="276" spans="1:4" x14ac:dyDescent="0.2">
      <c r="A276" s="150"/>
      <c r="B276" s="158"/>
      <c r="C276" s="150"/>
      <c r="D276" s="150"/>
    </row>
    <row r="277" spans="1:4" x14ac:dyDescent="0.2">
      <c r="A277" s="150"/>
      <c r="B277" s="158"/>
      <c r="C277" s="149"/>
      <c r="D277" s="150"/>
    </row>
    <row r="278" spans="1:4" x14ac:dyDescent="0.2">
      <c r="A278" s="150"/>
      <c r="B278" s="158"/>
      <c r="C278" s="149"/>
      <c r="D278" s="150"/>
    </row>
    <row r="279" spans="1:4" x14ac:dyDescent="0.2">
      <c r="A279" s="150"/>
      <c r="B279" s="158"/>
      <c r="C279" s="149"/>
      <c r="D279" s="150"/>
    </row>
    <row r="280" spans="1:4" x14ac:dyDescent="0.2">
      <c r="A280" s="150"/>
      <c r="B280" s="158"/>
      <c r="C280" s="149"/>
      <c r="D280" s="150"/>
    </row>
    <row r="281" spans="1:4" x14ac:dyDescent="0.2">
      <c r="A281" s="145"/>
      <c r="B281" s="156"/>
      <c r="C281" s="157"/>
      <c r="D281" s="145"/>
    </row>
    <row r="282" spans="1:4" x14ac:dyDescent="0.2">
      <c r="A282" s="150"/>
      <c r="B282" s="158"/>
      <c r="C282" s="149"/>
      <c r="D282" s="150"/>
    </row>
    <row r="283" spans="1:4" x14ac:dyDescent="0.2">
      <c r="A283" s="150"/>
      <c r="B283" s="158"/>
      <c r="C283" s="149"/>
      <c r="D283" s="150"/>
    </row>
    <row r="284" spans="1:4" x14ac:dyDescent="0.2">
      <c r="A284" s="150"/>
      <c r="B284" s="158"/>
      <c r="C284" s="149"/>
      <c r="D284" s="150"/>
    </row>
    <row r="285" spans="1:4" x14ac:dyDescent="0.2">
      <c r="A285" s="150"/>
      <c r="B285" s="158"/>
      <c r="C285" s="149"/>
      <c r="D285" s="150"/>
    </row>
    <row r="286" spans="1:4" x14ac:dyDescent="0.2">
      <c r="A286" s="150"/>
      <c r="B286" s="158"/>
      <c r="C286" s="149"/>
      <c r="D286" s="150"/>
    </row>
    <row r="287" spans="1:4" x14ac:dyDescent="0.2">
      <c r="A287" s="150"/>
      <c r="B287" s="158"/>
      <c r="C287" s="149"/>
      <c r="D287" s="150"/>
    </row>
    <row r="288" spans="1:4" x14ac:dyDescent="0.2">
      <c r="A288" s="150"/>
      <c r="B288" s="158"/>
      <c r="C288" s="149"/>
      <c r="D288" s="150"/>
    </row>
    <row r="289" spans="1:4" x14ac:dyDescent="0.2">
      <c r="A289" s="150"/>
      <c r="B289" s="158"/>
      <c r="C289" s="149"/>
      <c r="D289" s="150"/>
    </row>
    <row r="290" spans="1:4" x14ac:dyDescent="0.2">
      <c r="A290" s="145"/>
      <c r="B290" s="158"/>
      <c r="C290" s="149"/>
      <c r="D290" s="162"/>
    </row>
  </sheetData>
  <autoFilter ref="A9:G252"/>
  <mergeCells count="12">
    <mergeCell ref="F8:G8"/>
    <mergeCell ref="A1:E1"/>
    <mergeCell ref="A2:E2"/>
    <mergeCell ref="A3:E3"/>
    <mergeCell ref="A4:E4"/>
    <mergeCell ref="A5:E5"/>
    <mergeCell ref="A6:E6"/>
    <mergeCell ref="A8:A9"/>
    <mergeCell ref="B8:B9"/>
    <mergeCell ref="C8:C9"/>
    <mergeCell ref="D8:D9"/>
    <mergeCell ref="E8:E9"/>
  </mergeCells>
  <pageMargins left="0.78740157480314965" right="0.27559055118110237" top="0.98425196850393704" bottom="0.78740157480314965" header="0.51181102362204722" footer="0.51181102362204722"/>
  <pageSetup paperSize="9" scale="5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СВОД.БР на03102025</vt:lpstr>
      <vt:lpstr>'СВОД.БР на03102025'!Область_печати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avto avtovo</dc:creator>
  <cp:lastModifiedBy>Алан Кесаев</cp:lastModifiedBy>
  <cp:lastPrinted>2025-10-03T12:05:08Z</cp:lastPrinted>
  <dcterms:created xsi:type="dcterms:W3CDTF">2025-10-03T11:24:30Z</dcterms:created>
  <dcterms:modified xsi:type="dcterms:W3CDTF">2025-10-03T12:05:11Z</dcterms:modified>
</cp:coreProperties>
</file>