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<sst xmlns="http://schemas.openxmlformats.org/spreadsheetml/2006/main" count="459" uniqueCount="264">
  <si>
    <t>"О внесении изменений в решение муниципального совета МО Автово от 8 декабря 2011 года № 41</t>
  </si>
  <si>
    <t>"О  бюджете муниципального образования муниципальный округ Автово на 2012 год"</t>
  </si>
  <si>
    <t>Глава МО Автово ____________________________ Г. Б. Трусканов</t>
  </si>
  <si>
    <t xml:space="preserve">Доходы  бюджета муниципального образования </t>
  </si>
  <si>
    <t>муниципальный округ Автово на 2012 год</t>
  </si>
  <si>
    <t xml:space="preserve">                  Код</t>
  </si>
  <si>
    <t>Источники доходов</t>
  </si>
  <si>
    <t>Сумма (в тысячах рублей)</t>
  </si>
  <si>
    <t xml:space="preserve">000 1 00 00000 00 0000 000  </t>
  </si>
  <si>
    <t>Налоговые и неналоговые доходы</t>
  </si>
  <si>
    <t>000 1 05 00000 00 0000 000</t>
  </si>
  <si>
    <t>Налоги на совокупный доход</t>
  </si>
  <si>
    <t>000 1 05 01000 01 0000 110</t>
  </si>
  <si>
    <t xml:space="preserve">Налог, взимаемый в связи с применением </t>
  </si>
  <si>
    <t xml:space="preserve"> упрощенной 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</si>
  <si>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</si>
  <si>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</si>
  <si>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</t>
  </si>
  <si>
    <t>доходы</t>
  </si>
  <si>
    <t xml:space="preserve">182 1 05 01011 01 0000 110  </t>
  </si>
  <si>
    <t xml:space="preserve">182 1 05 01012 01 0000 110  </t>
  </si>
  <si>
    <t>доходы (за налоговые периоды, истекшие до 1 января 2011 года)</t>
  </si>
  <si>
    <t xml:space="preserve">000 1 05 01020 01 0000 110  </t>
  </si>
  <si>
    <t>доходы, уменьшенные на величину расходов</t>
  </si>
  <si>
    <t xml:space="preserve">182 1 05 01021 01 0000 110  </t>
  </si>
  <si>
    <t xml:space="preserve">182 1 05 01022 01 0000 110  </t>
  </si>
  <si>
    <t xml:space="preserve">доходы, уменьшенные на величину расходов (за налоговые периоды, истекшие </t>
  </si>
  <si>
    <t>до 1 января 2011 года)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</si>
  <si>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</si>
  <si>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</si>
  <si>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</si>
  <si>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 xml:space="preserve">Единый налог на вмененный доход для отдельных     </t>
  </si>
  <si>
    <t>видов деятельности</t>
  </si>
  <si>
    <t xml:space="preserve">182 1 05 02010 02 0000 110  </t>
  </si>
  <si>
    <t xml:space="preserve">182 1 05 02020 02 0000 110  </t>
  </si>
  <si>
    <t>видов деятельности (за налоговые периоды, истекшие до 1 января 2011 года)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</si>
  <si>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</si>
  <si>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</si>
  <si>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</si>
  <si>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</si>
  <si>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</si>
  <si>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</si>
  <si>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</si>
  <si>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 xml:space="preserve">000 1 09 00000 00 0000 000 </t>
  </si>
  <si>
    <t>Задолженность и перерасчеты по отмененным налогам,</t>
  </si>
  <si>
    <t>сборам и иным обязательным платежам</t>
  </si>
  <si>
    <t xml:space="preserve">182 1 09 04040 01 0000 110 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</si>
  <si>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</si>
  <si>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</si>
  <si>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</si>
  <si>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</si>
  <si>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</si>
  <si>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</si>
  <si>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</si>
  <si>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</si>
  <si>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</si>
  <si>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 xml:space="preserve">Денежные взыскания (штрафы) за нарушение </t>
  </si>
  <si>
    <t>законодательства о применении контрольно-</t>
  </si>
  <si>
    <t xml:space="preserve">кассовой техники при осуществлении наличных </t>
  </si>
  <si>
    <t>денежных расчетов и расчетов и (или)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</si>
  <si>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</si>
  <si>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</si>
  <si>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</si>
  <si>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</si>
  <si>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</si>
  <si>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</si>
  <si>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</si>
  <si>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</si>
  <si>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>деятельности, предусмотренные статьей 44 Закона Санкт-Петербурга "Об административных правонарушениях в Санкт-Петербурге"</t>
  </si>
  <si>
    <t xml:space="preserve">928 1 17 01030 03 0000 180    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</si>
  <si>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</si>
  <si>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</si>
  <si>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 xml:space="preserve">928 1 17 05030 03 0200 180    </t>
  </si>
  <si>
    <t xml:space="preserve">Прочие неналоговые доходы бюджетов внутригородских муниципальных </t>
  </si>
  <si>
    <t>образований городов федерального значения Москвы и Санкт-Петербурга</t>
  </si>
  <si>
    <t>928 2 02 03000 00 0000 151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</si>
  <si>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</si>
  <si>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</si>
  <si>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</si>
  <si>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</si>
  <si>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</si>
  <si>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по 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</si>
  <si>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</si>
  <si>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</si>
  <si>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</si>
  <si>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</si>
  <si>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</si>
  <si>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</si>
  <si>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</si>
  <si>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</si>
  <si>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</si>
  <si>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</si>
  <si>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</si>
  <si>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 xml:space="preserve">Перечисления из бюджетов внутригородских муниципальных образований </t>
  </si>
  <si>
    <t>городов федерального значения Москвы и Санкт-Петребурга (в бюджеты</t>
  </si>
  <si>
    <t xml:space="preserve">внутригородских муниципальных образований городов федерального значения </t>
  </si>
  <si>
    <t xml:space="preserve">Москвы и Санкт-Петербурга) для осуществления возврата  (зачета) излишне </t>
  </si>
  <si>
    <t xml:space="preserve">уплаченных или излишне взысканных сумм налогов, сборов и иных платежей, </t>
  </si>
  <si>
    <t xml:space="preserve">а также сумм процентов за несвоевременное осуществление такового возврата </t>
  </si>
  <si>
    <t>и процентов, начисленных на излишне взысканные суммы</t>
  </si>
  <si>
    <t>928 2 18 03010 03 0000 180</t>
  </si>
  <si>
    <t xml:space="preserve">Доходы бюджетов внутригородских муниципальных образований городов </t>
  </si>
  <si>
    <t xml:space="preserve">федерального значения Москвы и Санкт-Петербурга от возврата бюджетными </t>
  </si>
  <si>
    <t>учреждениями остатков субсидий прошлых лет</t>
  </si>
  <si>
    <t>928 2 19 03000 03 0000 151</t>
  </si>
  <si>
    <t xml:space="preserve">Возврат остатков субсидий, субвенций и иных межбюджетных трансфертов, имеющих  </t>
  </si>
  <si>
    <t xml:space="preserve">целевое назначение, прошлых лет из бюджетов внутригородских муниципальных </t>
  </si>
  <si>
    <t>образований городов  федерального значения Москвы и Санкт-Петербурга</t>
  </si>
  <si>
    <t>ИТОГО</t>
  </si>
  <si>
    <t>"О бюджете муниципального образования муниципальный округ Автово на 2012 год"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</si>
  <si>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</si>
  <si>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</si>
  <si>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2012 год</t>
  </si>
  <si>
    <t>Главный распорядитель средств бюджета МО МО Автово - местная администрация МО МО Автово</t>
  </si>
  <si>
    <t xml:space="preserve">                Наименование </t>
  </si>
  <si>
    <t>Код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</si>
  <si>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</si>
  <si>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</si>
  <si>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</si>
  <si>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</si>
  <si>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</si>
  <si>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</si>
  <si>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</si>
  <si>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</si>
  <si>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</si>
  <si>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</si>
  <si>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</si>
  <si>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</si>
  <si>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</si>
  <si>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</si>
  <si>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</si>
  <si>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</si>
  <si>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местного самоуправления</t>
  </si>
  <si>
    <t>Компенсация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</si>
  <si>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</si>
  <si>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</si>
  <si>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</si>
  <si>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</si>
  <si>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</si>
  <si>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</si>
  <si>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</si>
  <si>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</si>
  <si>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</si>
  <si>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</si>
  <si>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</si>
  <si>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</si>
  <si>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</si>
  <si>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</si>
  <si>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</si>
  <si>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</si>
  <si>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</si>
  <si>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</si>
  <si>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</si>
  <si>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</si>
  <si>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</si>
  <si>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</si>
  <si>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</si>
  <si>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</si>
  <si>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</si>
  <si>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</si>
  <si>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</si>
  <si>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</si>
  <si>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</si>
  <si>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</si>
  <si>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 xml:space="preserve">Предоставление платежей, взносов, безвозмездных перечислений  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</si>
  <si>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</si>
  <si>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</si>
  <si>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</si>
  <si>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</si>
  <si>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</si>
  <si>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</si>
  <si>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</si>
  <si>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</si>
  <si>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</si>
  <si>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</si>
  <si>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</si>
  <si>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</si>
  <si>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</si>
  <si>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</si>
  <si>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</si>
  <si>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</si>
  <si>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</si>
  <si>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</si>
  <si>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</si>
  <si>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</si>
  <si>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</si>
  <si>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</si>
  <si>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</si>
  <si>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</si>
  <si>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</si>
  <si>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</si>
  <si>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</si>
  <si>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</si>
  <si>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</si>
  <si>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</si>
  <si>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</si>
  <si>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</si>
  <si>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</si>
  <si>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</si>
  <si>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</si>
  <si>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</si>
  <si>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</si>
  <si>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</si>
  <si>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</si>
  <si>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</si>
  <si>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</si>
  <si>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</si>
  <si>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</si>
  <si>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</si>
  <si>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</si>
  <si>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</si>
  <si>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</si>
  <si>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</si>
  <si>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</si>
  <si>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</si>
  <si>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0707.</t>
  </si>
  <si>
    <t>431 01 00</t>
  </si>
  <si>
    <t>Организация и проведение досуговых мероприятий для детей и подростков, проживающих на территории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</si>
  <si>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</si>
  <si>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</si>
  <si>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</si>
  <si>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</si>
  <si>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</si>
  <si>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Организация местных и участие в организации и проведении городских праздничных и иных зрелищных мероприятий</t>
  </si>
  <si>
    <t>0801.</t>
  </si>
  <si>
    <t>440 01 00</t>
  </si>
  <si>
    <t>СОЦИАЛЬНАЯ ПОЛИТИКА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</si>
  <si>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</si>
  <si>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</si>
  <si>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</si>
  <si>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</si>
  <si>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</si>
  <si>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</si>
  <si>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</si>
  <si>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</si>
  <si>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</si>
  <si>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</si>
  <si>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</si>
  <si>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</si>
  <si>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</si>
  <si>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</si>
  <si>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</si>
  <si>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</si>
  <si>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</si>
  <si>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</si>
  <si>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</si>
  <si>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</si>
  <si>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</si>
  <si>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</si>
  <si>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</si>
  <si>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</si>
  <si>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</si>
  <si>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</si>
  <si>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</si>
  <si>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</si>
  <si>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</si>
  <si>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</si>
  <si>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Опубликование муниципальных правовых авктов, иной  информации</t>
  </si>
  <si>
    <t>457 03 00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</si>
  <si>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</si>
  <si>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</si>
  <si>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</si>
  <si>
    <t>Приложение 2 к решению муниципального совета МО Автово от 31 октября 2012 года № 24</t>
  </si>
  <si>
    <t>Приложение 1 к решению муниципального совета МО Автово от 31 октября 2012 года № 24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</si>
</sst>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0.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180" fontId="1" fillId="0" borderId="15" xfId="58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79" fontId="1" fillId="0" borderId="16" xfId="58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1" xfId="0" applyFont="1" applyFill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2" xfId="0" applyFont="1" applyFill="1" applyBorder="1" applyAlignment="1">
      <alignment/>
    </xf>
    <xf numFmtId="179" fontId="1" fillId="0" borderId="10" xfId="58" applyFont="1" applyBorder="1" applyAlignment="1">
      <alignment horizontal="center"/>
    </xf>
    <xf numFmtId="179" fontId="1" fillId="0" borderId="17" xfId="58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7.140625" style="0" customWidth="1"/>
    <col min="2" max="2" width="73.00390625" style="0" customWidth="1"/>
    <col min="3" max="3" width="24.710937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 t="s">
        <v>263</v>
      </c>
      <c r="B3" s="1"/>
      <c r="C3" s="1"/>
    </row>
    <row r="4" spans="1:3" ht="12.75">
      <c r="A4" s="1" t="s">
        <v>0</v>
      </c>
      <c r="B4" s="1"/>
      <c r="C4" s="1"/>
    </row>
    <row r="5" spans="1:3" ht="12.75">
      <c r="A5" s="1" t="s">
        <v>1</v>
      </c>
      <c r="B5" s="1"/>
      <c r="C5" s="1"/>
    </row>
    <row r="6" spans="1:3" ht="12.75">
      <c r="A6" s="1"/>
      <c r="B6" s="2"/>
      <c r="C6" s="1"/>
    </row>
    <row r="7" spans="1:3" ht="12.75">
      <c r="A7" s="1" t="s">
        <v>2</v>
      </c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5.75">
      <c r="A10" s="1"/>
      <c r="B10" s="3" t="s">
        <v>3</v>
      </c>
      <c r="C10" s="1"/>
    </row>
    <row r="11" spans="1:3" ht="15.75">
      <c r="A11" s="1"/>
      <c r="B11" s="3" t="s">
        <v>4</v>
      </c>
      <c r="C11" s="1"/>
    </row>
    <row r="12" spans="1:3" ht="12.75">
      <c r="A12" s="1"/>
      <c r="B12" s="1"/>
      <c r="C12" s="1"/>
    </row>
    <row r="13" spans="1:3" ht="12.75">
      <c r="A13" s="4" t="s">
        <v>5</v>
      </c>
      <c r="B13" s="5" t="s">
        <v>6</v>
      </c>
      <c r="C13" s="6" t="s">
        <v>7</v>
      </c>
    </row>
    <row r="14" spans="1:3" ht="12.75">
      <c r="A14" s="4" t="s">
        <v>8</v>
      </c>
      <c r="B14" s="5" t="s">
        <v>9</v>
      </c>
      <c r="C14" s="4">
        <v>66955.1</v>
      </c>
    </row>
    <row r="15" spans="1:3" ht="12.75">
      <c r="A15" s="4" t="s">
        <v>10</v>
      </c>
      <c r="B15" s="5" t="s">
        <v>11</v>
      </c>
      <c r="C15" s="4">
        <v>53227.6</v>
      </c>
    </row>
    <row r="16" spans="1:3" ht="12.75">
      <c r="A16" s="4" t="s">
        <v>12</v>
      </c>
      <c r="B16" s="5" t="s">
        <v>13</v>
      </c>
      <c r="C16" s="4"/>
    </row>
    <row r="17" spans="1:3" ht="12.75">
      <c r="A17" s="4"/>
      <c r="B17" s="5" t="s">
        <v>14</v>
      </c>
      <c r="C17" s="4">
        <v>37995.1</v>
      </c>
    </row>
    <row r="18" spans="1:3" ht="12.75">
      <c r="A18" s="4" t="s">
        <v>15</v>
      </c>
      <c r="B18" s="5" t="s">
        <v>16</v>
      </c>
      <c r="C18" s="4"/>
    </row>
    <row r="19" spans="1:3" ht="12.75">
      <c r="A19" s="4"/>
      <c r="B19" s="5" t="s">
        <v>17</v>
      </c>
      <c r="C19" s="4"/>
    </row>
    <row r="20" spans="1:3" ht="12.75">
      <c r="A20" s="4"/>
      <c r="B20" s="5" t="s">
        <v>18</v>
      </c>
      <c r="C20" s="4">
        <v>23933.9</v>
      </c>
    </row>
    <row r="21" spans="1:3" ht="12.75">
      <c r="A21" s="4" t="s">
        <v>19</v>
      </c>
      <c r="B21" s="5" t="s">
        <v>16</v>
      </c>
      <c r="C21" s="4"/>
    </row>
    <row r="22" spans="1:3" ht="12.75">
      <c r="A22" s="4"/>
      <c r="B22" s="5" t="s">
        <v>17</v>
      </c>
      <c r="C22" s="4"/>
    </row>
    <row r="23" spans="1:3" ht="12.75">
      <c r="A23" s="4"/>
      <c r="B23" s="5" t="s">
        <v>18</v>
      </c>
      <c r="C23" s="4">
        <f>18300+5000</f>
        <v>23300</v>
      </c>
    </row>
    <row r="24" spans="1:3" ht="12.75">
      <c r="A24" s="4" t="s">
        <v>20</v>
      </c>
      <c r="B24" s="5" t="s">
        <v>16</v>
      </c>
      <c r="C24" s="4"/>
    </row>
    <row r="25" spans="1:3" ht="12.75">
      <c r="A25" s="4"/>
      <c r="B25" s="5" t="s">
        <v>17</v>
      </c>
      <c r="C25" s="4"/>
    </row>
    <row r="26" spans="1:3" ht="12.75">
      <c r="A26" s="4"/>
      <c r="B26" s="5" t="s">
        <v>21</v>
      </c>
      <c r="C26" s="4">
        <f>9633.9-9000</f>
        <v>633.8999999999996</v>
      </c>
    </row>
    <row r="27" spans="1:3" ht="12.75">
      <c r="A27" s="4" t="s">
        <v>22</v>
      </c>
      <c r="B27" s="5" t="s">
        <v>16</v>
      </c>
      <c r="C27" s="4">
        <v>9061.2</v>
      </c>
    </row>
    <row r="28" spans="1:3" ht="12.75">
      <c r="A28" s="4"/>
      <c r="B28" s="5" t="s">
        <v>17</v>
      </c>
      <c r="C28" s="4"/>
    </row>
    <row r="29" spans="1:3" ht="12.75">
      <c r="A29" s="4"/>
      <c r="B29" s="5" t="s">
        <v>23</v>
      </c>
      <c r="C29" s="4"/>
    </row>
    <row r="30" spans="1:3" ht="12.75">
      <c r="A30" s="4" t="s">
        <v>24</v>
      </c>
      <c r="B30" s="5" t="s">
        <v>16</v>
      </c>
      <c r="C30" s="4"/>
    </row>
    <row r="31" spans="1:3" ht="12.75">
      <c r="A31" s="4"/>
      <c r="B31" s="5" t="s">
        <v>17</v>
      </c>
      <c r="C31" s="4"/>
    </row>
    <row r="32" spans="1:3" ht="12.75">
      <c r="A32" s="4"/>
      <c r="B32" s="5" t="s">
        <v>23</v>
      </c>
      <c r="C32" s="4">
        <f>5000+4000</f>
        <v>9000</v>
      </c>
    </row>
    <row r="33" spans="1:3" ht="12.75">
      <c r="A33" s="4" t="s">
        <v>25</v>
      </c>
      <c r="B33" s="5" t="s">
        <v>16</v>
      </c>
      <c r="C33" s="4"/>
    </row>
    <row r="34" spans="1:3" ht="12.75">
      <c r="A34" s="4"/>
      <c r="B34" s="5" t="s">
        <v>17</v>
      </c>
      <c r="C34" s="4"/>
    </row>
    <row r="35" spans="1:3" ht="12.75">
      <c r="A35" s="4"/>
      <c r="B35" s="5" t="s">
        <v>26</v>
      </c>
      <c r="C35" s="4"/>
    </row>
    <row r="36" spans="1:3" ht="12.75">
      <c r="A36" s="4"/>
      <c r="B36" s="5" t="s">
        <v>27</v>
      </c>
      <c r="C36" s="4">
        <f>4061.2-4000</f>
        <v>61.19999999999982</v>
      </c>
    </row>
    <row r="37" spans="1:3" ht="12.75">
      <c r="A37" s="4" t="s">
        <v>28</v>
      </c>
      <c r="B37" s="5" t="s">
        <v>29</v>
      </c>
      <c r="C37" s="4">
        <v>5000</v>
      </c>
    </row>
    <row r="38" spans="1:3" ht="12.75">
      <c r="A38" s="4" t="s">
        <v>30</v>
      </c>
      <c r="B38" s="5" t="s">
        <v>31</v>
      </c>
      <c r="C38" s="4">
        <v>15232.5</v>
      </c>
    </row>
    <row r="39" spans="1:3" ht="12.75">
      <c r="A39" s="4"/>
      <c r="B39" s="5" t="s">
        <v>32</v>
      </c>
      <c r="C39" s="4"/>
    </row>
    <row r="40" spans="1:3" ht="12.75">
      <c r="A40" s="4" t="s">
        <v>33</v>
      </c>
      <c r="B40" s="5" t="s">
        <v>31</v>
      </c>
      <c r="C40" s="4">
        <f>12000+3000</f>
        <v>15000</v>
      </c>
    </row>
    <row r="41" spans="1:3" ht="12.75">
      <c r="A41" s="4"/>
      <c r="B41" s="5" t="s">
        <v>32</v>
      </c>
      <c r="C41" s="4"/>
    </row>
    <row r="42" spans="1:3" ht="12.75">
      <c r="A42" s="4" t="s">
        <v>34</v>
      </c>
      <c r="B42" s="5" t="s">
        <v>31</v>
      </c>
      <c r="C42" s="4"/>
    </row>
    <row r="43" spans="1:3" ht="12.75">
      <c r="A43" s="4"/>
      <c r="B43" s="5" t="s">
        <v>35</v>
      </c>
      <c r="C43" s="4">
        <f>4232.5-4000</f>
        <v>232.5</v>
      </c>
    </row>
    <row r="44" spans="1:3" ht="12.75">
      <c r="A44" s="4" t="s">
        <v>36</v>
      </c>
      <c r="B44" s="5" t="s">
        <v>37</v>
      </c>
      <c r="C44" s="4">
        <v>8132.5</v>
      </c>
    </row>
    <row r="45" spans="1:3" ht="12.75">
      <c r="A45" s="4" t="s">
        <v>38</v>
      </c>
      <c r="B45" s="5" t="s">
        <v>39</v>
      </c>
      <c r="C45" s="4"/>
    </row>
    <row r="46" spans="1:3" ht="12.75">
      <c r="A46" s="4"/>
      <c r="B46" s="5" t="s">
        <v>40</v>
      </c>
      <c r="C46" s="4"/>
    </row>
    <row r="47" spans="1:3" ht="12.75">
      <c r="A47" s="4"/>
      <c r="B47" s="5" t="s">
        <v>41</v>
      </c>
      <c r="C47" s="4"/>
    </row>
    <row r="48" spans="1:3" ht="12.75">
      <c r="A48" s="4"/>
      <c r="B48" s="5" t="s">
        <v>42</v>
      </c>
      <c r="C48" s="4">
        <v>8132.5</v>
      </c>
    </row>
    <row r="49" spans="1:3" ht="12.75">
      <c r="A49" s="4" t="s">
        <v>43</v>
      </c>
      <c r="B49" s="5" t="s">
        <v>44</v>
      </c>
      <c r="C49" s="4"/>
    </row>
    <row r="50" spans="1:3" ht="12.75">
      <c r="A50" s="4"/>
      <c r="B50" s="5" t="s">
        <v>45</v>
      </c>
      <c r="C50" s="4"/>
    </row>
    <row r="51" spans="1:3" ht="12.75">
      <c r="A51" s="4" t="s">
        <v>46</v>
      </c>
      <c r="B51" s="5" t="s">
        <v>47</v>
      </c>
      <c r="C51" s="4"/>
    </row>
    <row r="52" spans="1:3" ht="12.75">
      <c r="A52" s="4" t="s">
        <v>48</v>
      </c>
      <c r="B52" s="5" t="s">
        <v>49</v>
      </c>
      <c r="C52" s="4">
        <v>2500</v>
      </c>
    </row>
    <row r="53" spans="1:3" ht="12.75">
      <c r="A53" s="4"/>
      <c r="B53" s="5" t="s">
        <v>50</v>
      </c>
      <c r="C53" s="4"/>
    </row>
    <row r="54" spans="1:3" ht="12.75">
      <c r="A54" s="4"/>
      <c r="B54" s="5" t="s">
        <v>51</v>
      </c>
      <c r="C54" s="4"/>
    </row>
    <row r="55" spans="1:3" ht="12.75">
      <c r="A55" s="4"/>
      <c r="B55" s="5" t="s">
        <v>52</v>
      </c>
      <c r="C55" s="4"/>
    </row>
    <row r="56" spans="1:3" ht="12.75">
      <c r="A56" s="4" t="s">
        <v>53</v>
      </c>
      <c r="B56" s="5" t="s">
        <v>54</v>
      </c>
      <c r="C56" s="4">
        <v>3095</v>
      </c>
    </row>
    <row r="57" spans="1:3" ht="12.75">
      <c r="A57" s="4" t="s">
        <v>55</v>
      </c>
      <c r="B57" s="5" t="s">
        <v>56</v>
      </c>
      <c r="C57" s="7"/>
    </row>
    <row r="58" spans="1:3" ht="12.75">
      <c r="A58" s="4"/>
      <c r="B58" s="5" t="s">
        <v>57</v>
      </c>
      <c r="C58" s="4"/>
    </row>
    <row r="59" spans="1:3" ht="12.75">
      <c r="A59" s="4"/>
      <c r="B59" s="5" t="s">
        <v>58</v>
      </c>
      <c r="C59" s="4"/>
    </row>
    <row r="60" spans="1:3" ht="12.75">
      <c r="A60" s="4"/>
      <c r="B60" s="5" t="s">
        <v>59</v>
      </c>
      <c r="C60" s="4">
        <v>600</v>
      </c>
    </row>
    <row r="61" spans="1:3" ht="12.75">
      <c r="A61" s="4" t="s">
        <v>60</v>
      </c>
      <c r="B61" s="5" t="s">
        <v>61</v>
      </c>
      <c r="C61" s="4">
        <v>1800</v>
      </c>
    </row>
    <row r="62" spans="1:3" ht="12.75">
      <c r="A62" s="4"/>
      <c r="B62" s="5" t="s">
        <v>62</v>
      </c>
      <c r="C62" s="4"/>
    </row>
    <row r="63" spans="1:3" ht="12.75">
      <c r="A63" s="4"/>
      <c r="B63" s="5" t="s">
        <v>63</v>
      </c>
      <c r="C63" s="4"/>
    </row>
    <row r="64" spans="1:3" ht="12.75">
      <c r="A64" s="4" t="s">
        <v>64</v>
      </c>
      <c r="B64" s="5" t="s">
        <v>61</v>
      </c>
      <c r="C64" s="4">
        <f>400-200</f>
        <v>200</v>
      </c>
    </row>
    <row r="65" spans="1:3" ht="12.75">
      <c r="A65" s="4"/>
      <c r="B65" s="5" t="s">
        <v>62</v>
      </c>
      <c r="C65" s="4"/>
    </row>
    <row r="66" spans="1:3" ht="12.75">
      <c r="A66" s="4"/>
      <c r="B66" s="5" t="s">
        <v>63</v>
      </c>
      <c r="C66" s="4"/>
    </row>
    <row r="67" spans="1:3" ht="12.75">
      <c r="A67" s="4" t="s">
        <v>65</v>
      </c>
      <c r="B67" s="5" t="s">
        <v>61</v>
      </c>
      <c r="C67" s="4">
        <f>200+200</f>
        <v>400</v>
      </c>
    </row>
    <row r="68" spans="1:3" ht="12.75">
      <c r="A68" s="4"/>
      <c r="B68" s="5" t="s">
        <v>62</v>
      </c>
      <c r="C68" s="4"/>
    </row>
    <row r="69" spans="1:3" ht="12.75">
      <c r="A69" s="4"/>
      <c r="B69" s="5" t="s">
        <v>63</v>
      </c>
      <c r="C69" s="4"/>
    </row>
    <row r="70" spans="1:3" ht="12.75">
      <c r="A70" s="4" t="s">
        <v>66</v>
      </c>
      <c r="B70" s="5" t="s">
        <v>67</v>
      </c>
      <c r="C70" s="4">
        <v>95</v>
      </c>
    </row>
    <row r="71" spans="1:3" ht="25.5">
      <c r="A71" s="4"/>
      <c r="B71" s="8" t="s">
        <v>68</v>
      </c>
      <c r="C71" s="4"/>
    </row>
    <row r="72" spans="1:3" ht="12.75">
      <c r="A72" s="4" t="s">
        <v>69</v>
      </c>
      <c r="B72" s="5" t="s">
        <v>70</v>
      </c>
      <c r="C72" s="4"/>
    </row>
    <row r="73" spans="1:3" ht="12.75">
      <c r="A73" s="4"/>
      <c r="B73" s="5" t="s">
        <v>71</v>
      </c>
      <c r="C73" s="4"/>
    </row>
    <row r="74" spans="1:3" ht="12.75">
      <c r="A74" s="4" t="s">
        <v>72</v>
      </c>
      <c r="B74" s="5" t="s">
        <v>73</v>
      </c>
      <c r="C74" s="4"/>
    </row>
    <row r="75" spans="1:3" ht="12.75">
      <c r="A75" s="4"/>
      <c r="B75" s="5" t="s">
        <v>74</v>
      </c>
      <c r="C75" s="4"/>
    </row>
    <row r="76" spans="1:3" ht="12.75">
      <c r="A76" s="4" t="s">
        <v>75</v>
      </c>
      <c r="B76" s="5" t="s">
        <v>76</v>
      </c>
      <c r="C76" s="4"/>
    </row>
    <row r="77" spans="1:3" ht="12.75">
      <c r="A77" s="4"/>
      <c r="B77" s="5" t="s">
        <v>77</v>
      </c>
      <c r="C77" s="4"/>
    </row>
    <row r="78" spans="1:3" ht="12.75">
      <c r="A78" s="4" t="s">
        <v>78</v>
      </c>
      <c r="B78" s="5" t="s">
        <v>79</v>
      </c>
      <c r="C78" s="4">
        <f>1882.1-326.3</f>
        <v>1555.8</v>
      </c>
    </row>
    <row r="79" spans="1:3" ht="12.75">
      <c r="A79" s="4"/>
      <c r="B79" s="5" t="s">
        <v>80</v>
      </c>
      <c r="C79" s="4"/>
    </row>
    <row r="80" spans="1:3" ht="12.75">
      <c r="A80" s="4"/>
      <c r="B80" s="5" t="s">
        <v>81</v>
      </c>
      <c r="C80" s="4"/>
    </row>
    <row r="81" spans="1:3" ht="12.75">
      <c r="A81" s="4" t="s">
        <v>82</v>
      </c>
      <c r="B81" s="5" t="s">
        <v>83</v>
      </c>
      <c r="C81" s="4">
        <v>40.2</v>
      </c>
    </row>
    <row r="82" spans="1:3" ht="12.75">
      <c r="A82" s="4"/>
      <c r="B82" s="5" t="s">
        <v>84</v>
      </c>
      <c r="C82" s="4"/>
    </row>
    <row r="83" spans="1:3" ht="12.75">
      <c r="A83" s="4"/>
      <c r="B83" s="5" t="s">
        <v>85</v>
      </c>
      <c r="C83" s="4"/>
    </row>
    <row r="84" spans="1:3" ht="12.75">
      <c r="A84" s="4"/>
      <c r="B84" s="5" t="s">
        <v>86</v>
      </c>
      <c r="C84" s="4"/>
    </row>
    <row r="85" spans="1:3" ht="12.75">
      <c r="A85" s="4"/>
      <c r="B85" s="5" t="s">
        <v>87</v>
      </c>
      <c r="C85" s="4"/>
    </row>
    <row r="86" spans="1:3" ht="12.75">
      <c r="A86" s="4" t="s">
        <v>88</v>
      </c>
      <c r="B86" s="5" t="s">
        <v>83</v>
      </c>
      <c r="C86" s="4">
        <v>5481.6</v>
      </c>
    </row>
    <row r="87" spans="1:3" ht="12.75">
      <c r="A87" s="4"/>
      <c r="B87" s="5" t="s">
        <v>89</v>
      </c>
      <c r="C87" s="4"/>
    </row>
    <row r="88" spans="1:3" ht="12.75">
      <c r="A88" s="4" t="s">
        <v>90</v>
      </c>
      <c r="B88" s="5" t="s">
        <v>83</v>
      </c>
      <c r="C88" s="4">
        <f>433.7+106.2+123.9</f>
        <v>663.8</v>
      </c>
    </row>
    <row r="89" spans="1:3" ht="12.75">
      <c r="A89" s="4"/>
      <c r="B89" s="5" t="s">
        <v>91</v>
      </c>
      <c r="C89" s="4"/>
    </row>
    <row r="90" spans="1:3" ht="12.75">
      <c r="A90" s="4" t="s">
        <v>92</v>
      </c>
      <c r="B90" s="5" t="s">
        <v>93</v>
      </c>
      <c r="C90" s="4"/>
    </row>
    <row r="91" spans="1:3" ht="12.75">
      <c r="A91" s="4"/>
      <c r="B91" s="5" t="s">
        <v>94</v>
      </c>
      <c r="C91" s="4"/>
    </row>
    <row r="92" spans="1:3" ht="12.75">
      <c r="A92" s="4"/>
      <c r="B92" s="5" t="s">
        <v>95</v>
      </c>
      <c r="C92" s="4"/>
    </row>
    <row r="93" spans="1:3" ht="12.75">
      <c r="A93" s="4"/>
      <c r="B93" s="5" t="s">
        <v>96</v>
      </c>
      <c r="C93" s="4"/>
    </row>
    <row r="94" spans="1:3" ht="12.75">
      <c r="A94" s="4"/>
      <c r="B94" s="5" t="s">
        <v>97</v>
      </c>
      <c r="C94" s="4"/>
    </row>
    <row r="95" spans="1:3" ht="12.75">
      <c r="A95" s="4"/>
      <c r="B95" s="5" t="s">
        <v>98</v>
      </c>
      <c r="C95" s="4"/>
    </row>
    <row r="96" spans="1:3" ht="12.75">
      <c r="A96" s="4"/>
      <c r="B96" s="5" t="s">
        <v>99</v>
      </c>
      <c r="C96" s="4"/>
    </row>
    <row r="97" spans="1:3" ht="12.75">
      <c r="A97" s="4" t="s">
        <v>100</v>
      </c>
      <c r="B97" s="5" t="s">
        <v>101</v>
      </c>
      <c r="C97" s="4"/>
    </row>
    <row r="98" spans="1:3" ht="12.75">
      <c r="A98" s="4"/>
      <c r="B98" s="5" t="s">
        <v>102</v>
      </c>
      <c r="C98" s="4"/>
    </row>
    <row r="99" spans="1:3" ht="12.75">
      <c r="A99" s="4"/>
      <c r="B99" s="5" t="s">
        <v>103</v>
      </c>
      <c r="C99" s="4"/>
    </row>
    <row r="100" spans="1:3" ht="12.75">
      <c r="A100" s="4" t="s">
        <v>104</v>
      </c>
      <c r="B100" s="5" t="s">
        <v>105</v>
      </c>
      <c r="C100" s="4"/>
    </row>
    <row r="101" spans="1:3" ht="12.75">
      <c r="A101" s="4"/>
      <c r="B101" s="5" t="s">
        <v>106</v>
      </c>
      <c r="C101" s="4"/>
    </row>
    <row r="102" spans="1:3" ht="12.75">
      <c r="A102" s="4"/>
      <c r="B102" s="5" t="s">
        <v>107</v>
      </c>
      <c r="C102" s="4"/>
    </row>
    <row r="103" spans="1:3" ht="12.75">
      <c r="A103" s="4"/>
      <c r="B103" s="5" t="s">
        <v>108</v>
      </c>
      <c r="C103" s="4">
        <f>SUM(C14+C88+C78+C81+C86)</f>
        <v>74696.50000000001</v>
      </c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spans="2:3" ht="15.75">
      <c r="B108" s="10"/>
      <c r="C108" s="11"/>
    </row>
    <row r="109" ht="12.75">
      <c r="C109" s="9"/>
    </row>
    <row r="110" spans="1:3" ht="12.75">
      <c r="A110" s="53"/>
      <c r="B110" s="53"/>
      <c r="C110" s="54"/>
    </row>
    <row r="111" spans="1:3" ht="12.75">
      <c r="A111" s="55"/>
      <c r="B111" s="55"/>
      <c r="C111" s="55"/>
    </row>
    <row r="112" spans="1:3" ht="12.75">
      <c r="A112" s="55"/>
      <c r="B112" s="55"/>
      <c r="C112" s="5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1.57421875" style="0" customWidth="1"/>
  </cols>
  <sheetData>
    <row r="1" ht="12.75">
      <c r="A1" s="1" t="s">
        <v>262</v>
      </c>
    </row>
    <row r="2" ht="12.75">
      <c r="A2" s="1" t="s">
        <v>0</v>
      </c>
    </row>
    <row r="3" ht="12.75">
      <c r="A3" s="1" t="s">
        <v>109</v>
      </c>
    </row>
    <row r="4" ht="12.75">
      <c r="A4" s="1"/>
    </row>
    <row r="5" ht="12.75">
      <c r="A5" s="12" t="s">
        <v>110</v>
      </c>
    </row>
    <row r="6" ht="12.75">
      <c r="A6" s="12"/>
    </row>
    <row r="7" ht="12.75">
      <c r="A7" s="12"/>
    </row>
    <row r="8" ht="15.75">
      <c r="A8" s="10" t="s">
        <v>111</v>
      </c>
    </row>
    <row r="9" ht="15.75">
      <c r="A9" s="10" t="s">
        <v>112</v>
      </c>
    </row>
    <row r="12" spans="1:5" ht="12.75">
      <c r="A12" s="13" t="s">
        <v>113</v>
      </c>
      <c r="B12" s="13"/>
      <c r="C12" s="14"/>
      <c r="D12" s="14"/>
      <c r="E12" s="15"/>
    </row>
    <row r="13" spans="1:5" ht="12.75">
      <c r="A13" s="16" t="s">
        <v>114</v>
      </c>
      <c r="B13" s="17" t="s">
        <v>115</v>
      </c>
      <c r="C13" s="16" t="s">
        <v>116</v>
      </c>
      <c r="D13" s="17" t="s">
        <v>117</v>
      </c>
      <c r="E13" s="18" t="s">
        <v>118</v>
      </c>
    </row>
    <row r="14" spans="1:5" ht="12.75">
      <c r="A14" s="19"/>
      <c r="B14" s="15" t="s">
        <v>119</v>
      </c>
      <c r="C14" s="19" t="s">
        <v>120</v>
      </c>
      <c r="D14" s="15" t="s">
        <v>121</v>
      </c>
      <c r="E14" s="20" t="s">
        <v>122</v>
      </c>
    </row>
    <row r="15" spans="1:5" ht="12.75">
      <c r="A15" s="21" t="s">
        <v>123</v>
      </c>
      <c r="B15" s="22" t="s">
        <v>124</v>
      </c>
      <c r="C15" s="15"/>
      <c r="D15" s="19"/>
      <c r="E15" s="23">
        <f>SUM(E18+E19+E27+E38+E41)</f>
        <v>15746.2</v>
      </c>
    </row>
    <row r="16" spans="1:5" ht="12.75">
      <c r="A16" s="20" t="s">
        <v>125</v>
      </c>
      <c r="B16" s="24" t="s">
        <v>126</v>
      </c>
      <c r="C16" s="19"/>
      <c r="D16" s="19"/>
      <c r="E16" s="25">
        <v>909</v>
      </c>
    </row>
    <row r="17" spans="1:5" ht="12.75">
      <c r="A17" s="20" t="s">
        <v>127</v>
      </c>
      <c r="B17" s="4" t="s">
        <v>126</v>
      </c>
      <c r="C17" s="4" t="s">
        <v>128</v>
      </c>
      <c r="D17" s="4"/>
      <c r="E17" s="25"/>
    </row>
    <row r="18" spans="1:5" ht="12.75">
      <c r="A18" s="21" t="s">
        <v>129</v>
      </c>
      <c r="B18" s="4" t="s">
        <v>126</v>
      </c>
      <c r="C18" s="4" t="s">
        <v>128</v>
      </c>
      <c r="D18" s="4">
        <v>120</v>
      </c>
      <c r="E18" s="25">
        <v>909</v>
      </c>
    </row>
    <row r="19" spans="1:5" ht="12.75">
      <c r="A19" s="18" t="s">
        <v>130</v>
      </c>
      <c r="B19" s="19" t="s">
        <v>131</v>
      </c>
      <c r="C19" s="19"/>
      <c r="D19" s="19"/>
      <c r="E19" s="25">
        <f>SUM(E21+E23)</f>
        <v>4656</v>
      </c>
    </row>
    <row r="20" spans="1:5" ht="12.75">
      <c r="A20" s="20" t="s">
        <v>132</v>
      </c>
      <c r="B20" s="26"/>
      <c r="C20" s="19"/>
      <c r="D20" s="19"/>
      <c r="E20" s="25"/>
    </row>
    <row r="21" spans="1:5" ht="12.75">
      <c r="A21" s="27" t="s">
        <v>133</v>
      </c>
      <c r="B21" s="5" t="s">
        <v>131</v>
      </c>
      <c r="C21" s="28" t="s">
        <v>134</v>
      </c>
      <c r="D21" s="4"/>
      <c r="E21" s="25">
        <v>218.2</v>
      </c>
    </row>
    <row r="22" spans="1:5" ht="12.75">
      <c r="A22" s="21" t="s">
        <v>129</v>
      </c>
      <c r="B22" s="5" t="s">
        <v>131</v>
      </c>
      <c r="C22" s="28" t="s">
        <v>134</v>
      </c>
      <c r="D22" s="4">
        <v>120</v>
      </c>
      <c r="E22" s="25"/>
    </row>
    <row r="23" spans="1:5" ht="12.75">
      <c r="A23" s="29" t="s">
        <v>135</v>
      </c>
      <c r="B23" s="28" t="s">
        <v>131</v>
      </c>
      <c r="C23" s="28" t="s">
        <v>136</v>
      </c>
      <c r="D23" s="4"/>
      <c r="E23" s="25">
        <f>SUM(E24:E26)</f>
        <v>4437.8</v>
      </c>
    </row>
    <row r="24" spans="1:5" ht="12.75">
      <c r="A24" s="21" t="s">
        <v>129</v>
      </c>
      <c r="B24" s="5" t="s">
        <v>131</v>
      </c>
      <c r="C24" s="28" t="s">
        <v>136</v>
      </c>
      <c r="D24" s="4">
        <v>120</v>
      </c>
      <c r="E24" s="25">
        <v>2661.4</v>
      </c>
    </row>
    <row r="25" spans="1:5" ht="12.75">
      <c r="A25" s="21" t="s">
        <v>137</v>
      </c>
      <c r="B25" s="5" t="s">
        <v>131</v>
      </c>
      <c r="C25" s="28" t="s">
        <v>136</v>
      </c>
      <c r="D25" s="16">
        <v>240</v>
      </c>
      <c r="E25" s="25">
        <v>1735.4</v>
      </c>
    </row>
    <row r="26" spans="1:5" ht="12.75">
      <c r="A26" s="21" t="s">
        <v>138</v>
      </c>
      <c r="B26" s="5" t="s">
        <v>131</v>
      </c>
      <c r="C26" s="28" t="s">
        <v>136</v>
      </c>
      <c r="D26" s="16">
        <v>850</v>
      </c>
      <c r="E26" s="25">
        <v>41</v>
      </c>
    </row>
    <row r="27" spans="1:5" ht="12.75">
      <c r="A27" s="18" t="s">
        <v>139</v>
      </c>
      <c r="B27" s="16"/>
      <c r="C27" s="16"/>
      <c r="D27" s="16"/>
      <c r="E27" s="29">
        <f>SUM(E36+E28)</f>
        <v>6986.2</v>
      </c>
    </row>
    <row r="28" spans="1:5" ht="12.75">
      <c r="A28" s="20" t="s">
        <v>140</v>
      </c>
      <c r="B28" s="19" t="s">
        <v>141</v>
      </c>
      <c r="C28" s="19"/>
      <c r="D28" s="19"/>
      <c r="E28" s="25">
        <f>SUM(E31+E29)</f>
        <v>6946</v>
      </c>
    </row>
    <row r="29" spans="1:5" ht="12.75">
      <c r="A29" s="21" t="s">
        <v>142</v>
      </c>
      <c r="B29" s="4" t="s">
        <v>141</v>
      </c>
      <c r="C29" s="4" t="s">
        <v>143</v>
      </c>
      <c r="D29" s="4"/>
      <c r="E29" s="25">
        <f>SUM(E30)</f>
        <v>925</v>
      </c>
    </row>
    <row r="30" spans="1:5" ht="12.75">
      <c r="A30" s="21" t="s">
        <v>129</v>
      </c>
      <c r="B30" s="4" t="s">
        <v>141</v>
      </c>
      <c r="C30" s="4" t="s">
        <v>143</v>
      </c>
      <c r="D30" s="4">
        <v>120</v>
      </c>
      <c r="E30" s="25">
        <v>925</v>
      </c>
    </row>
    <row r="31" spans="1:5" ht="12.75">
      <c r="A31" s="30" t="s">
        <v>144</v>
      </c>
      <c r="B31" s="28" t="s">
        <v>141</v>
      </c>
      <c r="C31" s="28" t="s">
        <v>145</v>
      </c>
      <c r="D31" s="4"/>
      <c r="E31" s="21">
        <f>SUM(E32:E34)</f>
        <v>6021</v>
      </c>
    </row>
    <row r="32" spans="1:5" ht="12.75">
      <c r="A32" s="21" t="s">
        <v>129</v>
      </c>
      <c r="B32" s="4" t="s">
        <v>141</v>
      </c>
      <c r="C32" s="28" t="s">
        <v>145</v>
      </c>
      <c r="D32" s="4">
        <v>120</v>
      </c>
      <c r="E32" s="25">
        <v>4101</v>
      </c>
    </row>
    <row r="33" spans="1:5" ht="12.75">
      <c r="A33" s="21" t="s">
        <v>137</v>
      </c>
      <c r="B33" s="4" t="s">
        <v>141</v>
      </c>
      <c r="C33" s="28" t="s">
        <v>145</v>
      </c>
      <c r="D33" s="4">
        <v>240</v>
      </c>
      <c r="E33" s="31">
        <v>1917</v>
      </c>
    </row>
    <row r="34" spans="1:5" ht="12.75">
      <c r="A34" s="21" t="s">
        <v>138</v>
      </c>
      <c r="B34" s="4" t="s">
        <v>141</v>
      </c>
      <c r="C34" s="28" t="s">
        <v>145</v>
      </c>
      <c r="D34" s="4">
        <v>850</v>
      </c>
      <c r="E34" s="31">
        <v>3</v>
      </c>
    </row>
    <row r="35" spans="1:5" ht="12.75">
      <c r="A35" s="32" t="s">
        <v>146</v>
      </c>
      <c r="B35" s="33"/>
      <c r="C35" s="33"/>
      <c r="D35" s="33"/>
      <c r="E35" s="31"/>
    </row>
    <row r="36" spans="1:5" ht="12.75">
      <c r="A36" s="27" t="s">
        <v>147</v>
      </c>
      <c r="B36" s="34" t="s">
        <v>141</v>
      </c>
      <c r="C36" s="34" t="s">
        <v>148</v>
      </c>
      <c r="D36" s="34"/>
      <c r="E36" s="23">
        <v>40.2</v>
      </c>
    </row>
    <row r="37" spans="1:5" ht="12.75">
      <c r="A37" s="30" t="s">
        <v>149</v>
      </c>
      <c r="B37" s="28" t="s">
        <v>141</v>
      </c>
      <c r="C37" s="28" t="s">
        <v>148</v>
      </c>
      <c r="D37" s="28">
        <v>598</v>
      </c>
      <c r="E37" s="25">
        <v>40.2</v>
      </c>
    </row>
    <row r="38" spans="1:5" ht="12.75">
      <c r="A38" s="21" t="s">
        <v>150</v>
      </c>
      <c r="B38" s="4" t="s">
        <v>151</v>
      </c>
      <c r="C38" s="4"/>
      <c r="D38" s="4"/>
      <c r="E38" s="25">
        <f>SUM(E39)</f>
        <v>200</v>
      </c>
    </row>
    <row r="39" spans="1:5" ht="12.75">
      <c r="A39" s="21" t="s">
        <v>152</v>
      </c>
      <c r="B39" s="4" t="s">
        <v>151</v>
      </c>
      <c r="C39" s="4" t="s">
        <v>153</v>
      </c>
      <c r="D39" s="35"/>
      <c r="E39" s="25">
        <v>200</v>
      </c>
    </row>
    <row r="40" spans="1:5" ht="12.75">
      <c r="A40" s="21" t="s">
        <v>154</v>
      </c>
      <c r="B40" s="4" t="s">
        <v>151</v>
      </c>
      <c r="C40" s="4" t="s">
        <v>153</v>
      </c>
      <c r="D40" s="36">
        <v>870</v>
      </c>
      <c r="E40" s="25">
        <v>200</v>
      </c>
    </row>
    <row r="41" spans="1:5" ht="12.75">
      <c r="A41" s="21" t="s">
        <v>155</v>
      </c>
      <c r="B41" s="4" t="s">
        <v>156</v>
      </c>
      <c r="C41" s="4"/>
      <c r="D41" s="4"/>
      <c r="E41" s="25">
        <f>SUM(E44+E47+E42+E53+E50+E52+E55)</f>
        <v>2995</v>
      </c>
    </row>
    <row r="42" spans="1:5" ht="12.75">
      <c r="A42" s="37" t="s">
        <v>157</v>
      </c>
      <c r="B42" s="38"/>
      <c r="C42" s="38"/>
      <c r="D42" s="38"/>
      <c r="E42" s="31"/>
    </row>
    <row r="43" spans="1:5" ht="12.75">
      <c r="A43" s="39" t="s">
        <v>158</v>
      </c>
      <c r="B43" s="26" t="s">
        <v>156</v>
      </c>
      <c r="C43" s="26" t="s">
        <v>159</v>
      </c>
      <c r="D43" s="26"/>
      <c r="E43" s="20">
        <f>420-200</f>
        <v>220</v>
      </c>
    </row>
    <row r="44" spans="1:5" ht="12.75">
      <c r="A44" s="21" t="s">
        <v>160</v>
      </c>
      <c r="B44" s="26" t="s">
        <v>156</v>
      </c>
      <c r="C44" s="26" t="s">
        <v>159</v>
      </c>
      <c r="D44" s="26">
        <v>630</v>
      </c>
      <c r="E44" s="23">
        <v>220</v>
      </c>
    </row>
    <row r="45" spans="1:5" ht="12.75">
      <c r="A45" s="18" t="s">
        <v>161</v>
      </c>
      <c r="B45" s="26"/>
      <c r="C45" s="26"/>
      <c r="D45" s="26"/>
      <c r="E45" s="23"/>
    </row>
    <row r="46" spans="1:5" ht="12.75">
      <c r="A46" s="20" t="s">
        <v>162</v>
      </c>
      <c r="B46" s="26" t="s">
        <v>156</v>
      </c>
      <c r="C46" s="26" t="s">
        <v>163</v>
      </c>
      <c r="D46" s="26"/>
      <c r="E46" s="23">
        <v>105</v>
      </c>
    </row>
    <row r="47" spans="1:5" ht="12.75">
      <c r="A47" s="21" t="s">
        <v>164</v>
      </c>
      <c r="B47" s="26" t="s">
        <v>156</v>
      </c>
      <c r="C47" s="26" t="s">
        <v>163</v>
      </c>
      <c r="D47" s="26">
        <v>860</v>
      </c>
      <c r="E47" s="23">
        <v>105</v>
      </c>
    </row>
    <row r="48" spans="1:5" ht="12.75">
      <c r="A48" s="18" t="s">
        <v>165</v>
      </c>
      <c r="B48" s="40" t="s">
        <v>156</v>
      </c>
      <c r="C48" s="4" t="s">
        <v>166</v>
      </c>
      <c r="D48" s="4"/>
      <c r="E48" s="25">
        <v>2210</v>
      </c>
    </row>
    <row r="49" spans="1:5" ht="12.75">
      <c r="A49" s="20" t="s">
        <v>167</v>
      </c>
      <c r="B49" s="40"/>
      <c r="C49" s="4"/>
      <c r="D49" s="4"/>
      <c r="E49" s="25"/>
    </row>
    <row r="50" spans="1:5" ht="12.75">
      <c r="A50" s="21" t="s">
        <v>137</v>
      </c>
      <c r="B50" s="40" t="s">
        <v>156</v>
      </c>
      <c r="C50" s="4" t="s">
        <v>166</v>
      </c>
      <c r="D50" s="4">
        <v>240</v>
      </c>
      <c r="E50" s="25">
        <v>2210</v>
      </c>
    </row>
    <row r="51" spans="1:5" ht="12.75">
      <c r="A51" s="18" t="s">
        <v>168</v>
      </c>
      <c r="B51" s="40" t="s">
        <v>156</v>
      </c>
      <c r="C51" s="4" t="s">
        <v>169</v>
      </c>
      <c r="D51" s="4"/>
      <c r="E51" s="25">
        <v>110</v>
      </c>
    </row>
    <row r="52" spans="1:5" ht="12.75">
      <c r="A52" s="21" t="s">
        <v>137</v>
      </c>
      <c r="B52" s="40" t="s">
        <v>156</v>
      </c>
      <c r="C52" s="4" t="s">
        <v>169</v>
      </c>
      <c r="D52" s="4">
        <v>240</v>
      </c>
      <c r="E52" s="25">
        <v>110</v>
      </c>
    </row>
    <row r="53" spans="1:5" ht="12.75">
      <c r="A53" s="18" t="s">
        <v>170</v>
      </c>
      <c r="B53" s="40" t="s">
        <v>156</v>
      </c>
      <c r="C53" s="4" t="s">
        <v>171</v>
      </c>
      <c r="D53" s="4"/>
      <c r="E53" s="25">
        <v>200</v>
      </c>
    </row>
    <row r="54" spans="1:5" ht="12.75">
      <c r="A54" s="21" t="s">
        <v>137</v>
      </c>
      <c r="B54" s="40" t="s">
        <v>156</v>
      </c>
      <c r="C54" s="4" t="s">
        <v>171</v>
      </c>
      <c r="D54" s="4">
        <v>240</v>
      </c>
      <c r="E54" s="25">
        <v>200</v>
      </c>
    </row>
    <row r="55" spans="1:5" ht="12.75">
      <c r="A55" s="18" t="s">
        <v>172</v>
      </c>
      <c r="B55" s="40" t="s">
        <v>156</v>
      </c>
      <c r="C55" s="4" t="s">
        <v>173</v>
      </c>
      <c r="D55" s="4"/>
      <c r="E55" s="25">
        <v>150</v>
      </c>
    </row>
    <row r="56" spans="1:5" ht="12.75">
      <c r="A56" s="41" t="s">
        <v>174</v>
      </c>
      <c r="B56" s="40"/>
      <c r="C56" s="4"/>
      <c r="D56" s="4"/>
      <c r="E56" s="25"/>
    </row>
    <row r="57" spans="1:5" ht="12.75">
      <c r="A57" s="21" t="s">
        <v>137</v>
      </c>
      <c r="B57" s="40" t="s">
        <v>156</v>
      </c>
      <c r="C57" s="4" t="s">
        <v>173</v>
      </c>
      <c r="D57" s="4">
        <v>240</v>
      </c>
      <c r="E57" s="25">
        <v>150</v>
      </c>
    </row>
    <row r="58" spans="1:5" ht="12.75">
      <c r="A58" s="21" t="s">
        <v>175</v>
      </c>
      <c r="B58" s="40" t="s">
        <v>176</v>
      </c>
      <c r="C58" s="4"/>
      <c r="D58" s="5"/>
      <c r="E58" s="25">
        <v>300</v>
      </c>
    </row>
    <row r="59" spans="1:5" ht="12.75">
      <c r="A59" s="42" t="s">
        <v>177</v>
      </c>
      <c r="B59" s="26" t="s">
        <v>178</v>
      </c>
      <c r="C59" s="26"/>
      <c r="D59" s="26"/>
      <c r="E59" s="20">
        <v>300</v>
      </c>
    </row>
    <row r="60" spans="1:5" ht="12.75">
      <c r="A60" s="18" t="s">
        <v>179</v>
      </c>
      <c r="B60" s="16"/>
      <c r="C60" s="16"/>
      <c r="D60" s="43"/>
      <c r="E60" s="18"/>
    </row>
    <row r="61" spans="1:5" ht="12.75">
      <c r="A61" s="41" t="s">
        <v>180</v>
      </c>
      <c r="B61" s="44" t="s">
        <v>178</v>
      </c>
      <c r="C61" s="44" t="s">
        <v>181</v>
      </c>
      <c r="D61" s="45"/>
      <c r="E61" s="20"/>
    </row>
    <row r="62" spans="1:5" ht="12.75">
      <c r="A62" s="21" t="s">
        <v>137</v>
      </c>
      <c r="B62" s="4" t="s">
        <v>178</v>
      </c>
      <c r="C62" s="4" t="s">
        <v>181</v>
      </c>
      <c r="D62" s="5">
        <v>240</v>
      </c>
      <c r="E62" s="21">
        <v>300</v>
      </c>
    </row>
    <row r="63" spans="1:5" ht="12.75">
      <c r="A63" s="21" t="s">
        <v>182</v>
      </c>
      <c r="B63" s="46" t="s">
        <v>183</v>
      </c>
      <c r="C63" s="4"/>
      <c r="D63" s="4"/>
      <c r="E63" s="21">
        <f>SUM(E64+E84)</f>
        <v>51450.7</v>
      </c>
    </row>
    <row r="64" spans="1:5" ht="12.75">
      <c r="A64" s="30" t="s">
        <v>184</v>
      </c>
      <c r="B64" s="47" t="s">
        <v>185</v>
      </c>
      <c r="C64" s="28"/>
      <c r="D64" s="28"/>
      <c r="E64" s="30">
        <f>SUM(E66)</f>
        <v>46982.899999999994</v>
      </c>
    </row>
    <row r="65" spans="1:5" ht="12.75">
      <c r="A65" s="48" t="s">
        <v>186</v>
      </c>
      <c r="B65" s="47"/>
      <c r="C65" s="28"/>
      <c r="D65" s="28"/>
      <c r="E65" s="30"/>
    </row>
    <row r="66" spans="1:5" ht="12.75">
      <c r="A66" s="30" t="s">
        <v>184</v>
      </c>
      <c r="B66" s="28" t="s">
        <v>185</v>
      </c>
      <c r="C66" s="28" t="s">
        <v>187</v>
      </c>
      <c r="D66" s="28"/>
      <c r="E66" s="30">
        <f>SUM(E67:E83)</f>
        <v>46982.899999999994</v>
      </c>
    </row>
    <row r="67" spans="1:5" ht="12.75">
      <c r="A67" s="30" t="s">
        <v>188</v>
      </c>
      <c r="B67" s="28" t="s">
        <v>185</v>
      </c>
      <c r="C67" s="28" t="s">
        <v>189</v>
      </c>
      <c r="D67" s="28"/>
      <c r="E67" s="30"/>
    </row>
    <row r="68" spans="1:5" ht="12.75">
      <c r="A68" s="21" t="s">
        <v>137</v>
      </c>
      <c r="B68" s="28" t="s">
        <v>185</v>
      </c>
      <c r="C68" s="28" t="s">
        <v>189</v>
      </c>
      <c r="D68" s="4">
        <v>240</v>
      </c>
      <c r="E68" s="30">
        <v>5451</v>
      </c>
    </row>
    <row r="69" spans="1:5" ht="12.75">
      <c r="A69" s="30" t="s">
        <v>190</v>
      </c>
      <c r="B69" s="28" t="s">
        <v>185</v>
      </c>
      <c r="C69" s="28" t="s">
        <v>191</v>
      </c>
      <c r="D69" s="28"/>
      <c r="E69" s="30"/>
    </row>
    <row r="70" spans="1:5" ht="12.75">
      <c r="A70" s="21" t="s">
        <v>137</v>
      </c>
      <c r="B70" s="28" t="s">
        <v>185</v>
      </c>
      <c r="C70" s="28" t="s">
        <v>191</v>
      </c>
      <c r="D70" s="4">
        <v>240</v>
      </c>
      <c r="E70" s="30">
        <v>1127.4</v>
      </c>
    </row>
    <row r="71" spans="1:5" ht="12.75">
      <c r="A71" s="30" t="s">
        <v>192</v>
      </c>
      <c r="B71" s="28" t="s">
        <v>185</v>
      </c>
      <c r="C71" s="28" t="s">
        <v>193</v>
      </c>
      <c r="D71" s="28"/>
      <c r="E71" s="30"/>
    </row>
    <row r="72" spans="1:5" ht="12.75">
      <c r="A72" s="21" t="s">
        <v>137</v>
      </c>
      <c r="B72" s="28" t="s">
        <v>185</v>
      </c>
      <c r="C72" s="28" t="s">
        <v>193</v>
      </c>
      <c r="D72" s="4">
        <v>240</v>
      </c>
      <c r="E72" s="30">
        <v>10402.5</v>
      </c>
    </row>
    <row r="73" spans="1:5" ht="12.75">
      <c r="A73" s="30" t="s">
        <v>194</v>
      </c>
      <c r="B73" s="28" t="s">
        <v>185</v>
      </c>
      <c r="C73" s="28" t="s">
        <v>195</v>
      </c>
      <c r="D73" s="28"/>
      <c r="E73" s="30"/>
    </row>
    <row r="74" spans="1:5" ht="12.75">
      <c r="A74" s="21" t="s">
        <v>137</v>
      </c>
      <c r="B74" s="28" t="s">
        <v>185</v>
      </c>
      <c r="C74" s="28" t="s">
        <v>195</v>
      </c>
      <c r="D74" s="4">
        <v>240</v>
      </c>
      <c r="E74" s="30">
        <v>1280.3</v>
      </c>
    </row>
    <row r="75" spans="1:5" ht="12.75">
      <c r="A75" s="27" t="s">
        <v>196</v>
      </c>
      <c r="B75" s="28" t="s">
        <v>185</v>
      </c>
      <c r="C75" s="28" t="s">
        <v>197</v>
      </c>
      <c r="D75" s="28"/>
      <c r="E75" s="30"/>
    </row>
    <row r="76" spans="1:5" ht="12.75">
      <c r="A76" s="21" t="s">
        <v>137</v>
      </c>
      <c r="B76" s="28" t="s">
        <v>185</v>
      </c>
      <c r="C76" s="28" t="s">
        <v>197</v>
      </c>
      <c r="D76" s="4">
        <v>240</v>
      </c>
      <c r="E76" s="30">
        <v>1000</v>
      </c>
    </row>
    <row r="77" spans="1:5" ht="12.75">
      <c r="A77" s="30" t="s">
        <v>198</v>
      </c>
      <c r="B77" s="28" t="s">
        <v>185</v>
      </c>
      <c r="C77" s="28" t="s">
        <v>199</v>
      </c>
      <c r="D77" s="28"/>
      <c r="E77" s="30"/>
    </row>
    <row r="78" spans="1:5" ht="12.75">
      <c r="A78" s="21" t="s">
        <v>137</v>
      </c>
      <c r="B78" s="28" t="s">
        <v>185</v>
      </c>
      <c r="C78" s="28" t="s">
        <v>199</v>
      </c>
      <c r="D78" s="4">
        <v>240</v>
      </c>
      <c r="E78" s="30">
        <f>7339.9+100</f>
        <v>7439.9</v>
      </c>
    </row>
    <row r="79" spans="1:5" ht="12.75">
      <c r="A79" s="49" t="s">
        <v>200</v>
      </c>
      <c r="B79" s="28"/>
      <c r="C79" s="28"/>
      <c r="D79" s="28"/>
      <c r="E79" s="30"/>
    </row>
    <row r="80" spans="1:5" ht="12.75">
      <c r="A80" s="27" t="s">
        <v>201</v>
      </c>
      <c r="B80" s="28" t="s">
        <v>185</v>
      </c>
      <c r="C80" s="28" t="s">
        <v>202</v>
      </c>
      <c r="D80" s="28"/>
      <c r="E80" s="30"/>
    </row>
    <row r="81" spans="1:5" ht="12.75">
      <c r="A81" s="21" t="s">
        <v>137</v>
      </c>
      <c r="B81" s="28" t="s">
        <v>185</v>
      </c>
      <c r="C81" s="28" t="s">
        <v>202</v>
      </c>
      <c r="D81" s="4">
        <v>240</v>
      </c>
      <c r="E81" s="30">
        <v>4866.3</v>
      </c>
    </row>
    <row r="82" spans="1:5" ht="12.75">
      <c r="A82" s="30" t="s">
        <v>203</v>
      </c>
      <c r="B82" s="28" t="s">
        <v>185</v>
      </c>
      <c r="C82" s="28" t="s">
        <v>204</v>
      </c>
      <c r="D82" s="28"/>
      <c r="E82" s="30"/>
    </row>
    <row r="83" spans="1:5" ht="12.75">
      <c r="A83" s="21" t="s">
        <v>137</v>
      </c>
      <c r="B83" s="28" t="s">
        <v>185</v>
      </c>
      <c r="C83" s="28" t="s">
        <v>204</v>
      </c>
      <c r="D83" s="4">
        <v>240</v>
      </c>
      <c r="E83" s="30">
        <v>15415.5</v>
      </c>
    </row>
    <row r="84" spans="1:5" ht="12.75">
      <c r="A84" s="21" t="s">
        <v>205</v>
      </c>
      <c r="B84" s="50" t="s">
        <v>206</v>
      </c>
      <c r="C84" s="4"/>
      <c r="D84" s="4"/>
      <c r="E84" s="21">
        <f>SUM(E87)</f>
        <v>4467.8</v>
      </c>
    </row>
    <row r="85" spans="1:5" ht="12.75">
      <c r="A85" s="48" t="s">
        <v>186</v>
      </c>
      <c r="B85" s="51"/>
      <c r="C85" s="26"/>
      <c r="D85" s="26"/>
      <c r="E85" s="20"/>
    </row>
    <row r="86" spans="1:5" ht="12.75">
      <c r="A86" s="18" t="s">
        <v>207</v>
      </c>
      <c r="B86" s="51"/>
      <c r="C86" s="26"/>
      <c r="D86" s="26"/>
      <c r="E86" s="20"/>
    </row>
    <row r="87" spans="1:5" ht="12.75">
      <c r="A87" s="20" t="s">
        <v>208</v>
      </c>
      <c r="B87" s="26" t="s">
        <v>206</v>
      </c>
      <c r="C87" s="26" t="s">
        <v>209</v>
      </c>
      <c r="D87" s="26"/>
      <c r="E87" s="20">
        <f>SUM(E88:E90)</f>
        <v>4467.8</v>
      </c>
    </row>
    <row r="88" spans="1:5" ht="12.75">
      <c r="A88" s="41" t="s">
        <v>210</v>
      </c>
      <c r="B88" s="26" t="s">
        <v>206</v>
      </c>
      <c r="C88" s="26" t="s">
        <v>209</v>
      </c>
      <c r="D88" s="4">
        <v>110</v>
      </c>
      <c r="E88" s="20">
        <v>2479.8</v>
      </c>
    </row>
    <row r="89" spans="1:5" ht="12.75">
      <c r="A89" s="21" t="s">
        <v>137</v>
      </c>
      <c r="B89" s="26" t="s">
        <v>206</v>
      </c>
      <c r="C89" s="26" t="s">
        <v>209</v>
      </c>
      <c r="D89" s="4">
        <v>240</v>
      </c>
      <c r="E89" s="20">
        <v>1979.5</v>
      </c>
    </row>
    <row r="90" spans="1:5" ht="12.75">
      <c r="A90" s="21" t="s">
        <v>138</v>
      </c>
      <c r="B90" s="26" t="s">
        <v>206</v>
      </c>
      <c r="C90" s="26" t="s">
        <v>209</v>
      </c>
      <c r="D90" s="4">
        <v>850</v>
      </c>
      <c r="E90" s="20">
        <v>8.5</v>
      </c>
    </row>
    <row r="91" spans="1:5" ht="12.75">
      <c r="A91" s="21" t="s">
        <v>211</v>
      </c>
      <c r="B91" s="46" t="s">
        <v>212</v>
      </c>
      <c r="C91" s="4"/>
      <c r="D91" s="4"/>
      <c r="E91" s="21">
        <f>SUM(E94:E99)</f>
        <v>1978.8</v>
      </c>
    </row>
    <row r="92" spans="1:5" ht="12.75">
      <c r="A92" s="48" t="s">
        <v>213</v>
      </c>
      <c r="B92" s="46"/>
      <c r="C92" s="4"/>
      <c r="D92" s="4"/>
      <c r="E92" s="21"/>
    </row>
    <row r="93" spans="1:5" ht="12.75">
      <c r="A93" s="21" t="s">
        <v>214</v>
      </c>
      <c r="B93" s="4" t="s">
        <v>215</v>
      </c>
      <c r="C93" s="4" t="s">
        <v>216</v>
      </c>
      <c r="D93" s="4"/>
      <c r="E93" s="21"/>
    </row>
    <row r="94" spans="1:5" ht="12.75">
      <c r="A94" s="21" t="s">
        <v>137</v>
      </c>
      <c r="B94" s="4" t="s">
        <v>215</v>
      </c>
      <c r="C94" s="4" t="s">
        <v>216</v>
      </c>
      <c r="D94" s="4">
        <v>240</v>
      </c>
      <c r="E94" s="21">
        <v>750</v>
      </c>
    </row>
    <row r="95" spans="1:5" ht="12.75">
      <c r="A95" s="18" t="s">
        <v>217</v>
      </c>
      <c r="B95" s="4"/>
      <c r="C95" s="4"/>
      <c r="D95" s="4"/>
      <c r="E95" s="21"/>
    </row>
    <row r="96" spans="1:5" ht="12.75">
      <c r="A96" s="20" t="s">
        <v>167</v>
      </c>
      <c r="B96" s="4" t="s">
        <v>215</v>
      </c>
      <c r="C96" s="4" t="s">
        <v>218</v>
      </c>
      <c r="D96" s="4"/>
      <c r="E96" s="21"/>
    </row>
    <row r="97" spans="1:5" ht="12.75">
      <c r="A97" s="21" t="s">
        <v>137</v>
      </c>
      <c r="B97" s="4" t="s">
        <v>215</v>
      </c>
      <c r="C97" s="4" t="s">
        <v>218</v>
      </c>
      <c r="D97" s="4">
        <v>240</v>
      </c>
      <c r="E97" s="21">
        <v>850</v>
      </c>
    </row>
    <row r="98" spans="1:5" ht="12.75">
      <c r="A98" s="48" t="s">
        <v>186</v>
      </c>
      <c r="B98" s="4"/>
      <c r="C98" s="4"/>
      <c r="D98" s="4"/>
      <c r="E98" s="21"/>
    </row>
    <row r="99" spans="1:5" ht="12.75">
      <c r="A99" s="21" t="s">
        <v>219</v>
      </c>
      <c r="B99" s="4" t="s">
        <v>215</v>
      </c>
      <c r="C99" s="28" t="s">
        <v>220</v>
      </c>
      <c r="D99" s="4"/>
      <c r="E99" s="21">
        <f>SUM(E100:E101)</f>
        <v>378.8</v>
      </c>
    </row>
    <row r="100" spans="1:5" ht="12.75">
      <c r="A100" s="41" t="s">
        <v>210</v>
      </c>
      <c r="B100" s="4" t="s">
        <v>215</v>
      </c>
      <c r="C100" s="28" t="s">
        <v>220</v>
      </c>
      <c r="D100" s="4">
        <v>110</v>
      </c>
      <c r="E100" s="21">
        <v>336.5</v>
      </c>
    </row>
    <row r="101" spans="1:5" ht="12.75">
      <c r="A101" s="21" t="s">
        <v>137</v>
      </c>
      <c r="B101" s="4" t="s">
        <v>215</v>
      </c>
      <c r="C101" s="28" t="s">
        <v>220</v>
      </c>
      <c r="D101" s="4">
        <v>240</v>
      </c>
      <c r="E101" s="21">
        <v>42.3</v>
      </c>
    </row>
    <row r="102" spans="1:5" ht="12.75">
      <c r="A102" s="21" t="s">
        <v>221</v>
      </c>
      <c r="B102" s="46" t="s">
        <v>222</v>
      </c>
      <c r="C102" s="4"/>
      <c r="D102" s="21"/>
      <c r="E102" s="21">
        <v>1650</v>
      </c>
    </row>
    <row r="103" spans="1:5" ht="12.75">
      <c r="A103" s="48" t="s">
        <v>186</v>
      </c>
      <c r="B103" s="46"/>
      <c r="C103" s="4"/>
      <c r="D103" s="21"/>
      <c r="E103" s="21"/>
    </row>
    <row r="104" spans="1:5" ht="12.75">
      <c r="A104" s="21" t="s">
        <v>223</v>
      </c>
      <c r="B104" s="4" t="s">
        <v>224</v>
      </c>
      <c r="C104" s="4" t="s">
        <v>225</v>
      </c>
      <c r="D104" s="4"/>
      <c r="E104" s="21">
        <f>SUM(E105)</f>
        <v>1650</v>
      </c>
    </row>
    <row r="105" spans="1:5" ht="12.75">
      <c r="A105" s="21" t="s">
        <v>137</v>
      </c>
      <c r="B105" s="44" t="s">
        <v>224</v>
      </c>
      <c r="C105" s="4" t="s">
        <v>225</v>
      </c>
      <c r="D105" s="4">
        <v>240</v>
      </c>
      <c r="E105" s="21">
        <v>1650</v>
      </c>
    </row>
    <row r="106" spans="1:5" ht="12.75">
      <c r="A106" s="21" t="s">
        <v>226</v>
      </c>
      <c r="B106" s="4">
        <v>1000</v>
      </c>
      <c r="C106" s="4"/>
      <c r="D106" s="4"/>
      <c r="E106" s="21">
        <f>SUM(E113+E112+E120)</f>
        <v>9132.7</v>
      </c>
    </row>
    <row r="107" spans="1:5" ht="12.75">
      <c r="A107" s="21" t="s">
        <v>227</v>
      </c>
      <c r="B107" s="4" t="s">
        <v>228</v>
      </c>
      <c r="C107" s="4"/>
      <c r="D107" s="4"/>
      <c r="E107" s="21"/>
    </row>
    <row r="108" spans="1:5" ht="12.75">
      <c r="A108" s="21" t="s">
        <v>229</v>
      </c>
      <c r="B108" s="4" t="s">
        <v>228</v>
      </c>
      <c r="C108" s="4" t="s">
        <v>230</v>
      </c>
      <c r="D108" s="4"/>
      <c r="E108" s="21"/>
    </row>
    <row r="109" spans="1:5" ht="12.75">
      <c r="A109" s="18" t="s">
        <v>231</v>
      </c>
      <c r="B109" s="4"/>
      <c r="C109" s="4"/>
      <c r="D109" s="4"/>
      <c r="E109" s="21"/>
    </row>
    <row r="110" spans="1:5" ht="12.75">
      <c r="A110" s="21" t="s">
        <v>229</v>
      </c>
      <c r="B110" s="4" t="s">
        <v>228</v>
      </c>
      <c r="C110" s="4" t="s">
        <v>230</v>
      </c>
      <c r="D110" s="4"/>
      <c r="E110" s="21"/>
    </row>
    <row r="111" spans="1:5" ht="12.75">
      <c r="A111" s="18" t="s">
        <v>231</v>
      </c>
      <c r="B111" s="4"/>
      <c r="C111" s="4"/>
      <c r="D111" s="4"/>
      <c r="E111" s="21"/>
    </row>
    <row r="112" spans="1:5" ht="12.75">
      <c r="A112" s="21" t="s">
        <v>232</v>
      </c>
      <c r="B112" s="4" t="s">
        <v>228</v>
      </c>
      <c r="C112" s="4" t="s">
        <v>230</v>
      </c>
      <c r="D112" s="4">
        <v>310</v>
      </c>
      <c r="E112" s="21">
        <v>1157.9</v>
      </c>
    </row>
    <row r="113" spans="1:5" ht="12.75">
      <c r="A113" s="30" t="s">
        <v>233</v>
      </c>
      <c r="B113" s="28">
        <v>1004</v>
      </c>
      <c r="C113" s="28"/>
      <c r="D113" s="4"/>
      <c r="E113" s="21">
        <f>SUM(E115:E119)</f>
        <v>7701.200000000001</v>
      </c>
    </row>
    <row r="114" spans="1:5" ht="12.75">
      <c r="A114" s="21" t="s">
        <v>234</v>
      </c>
      <c r="B114" s="4">
        <v>1004</v>
      </c>
      <c r="C114" s="28" t="s">
        <v>235</v>
      </c>
      <c r="D114" s="4"/>
      <c r="E114" s="21"/>
    </row>
    <row r="115" spans="1:5" ht="12.75">
      <c r="A115" s="21" t="s">
        <v>149</v>
      </c>
      <c r="B115" s="16">
        <v>1004</v>
      </c>
      <c r="C115" s="28" t="s">
        <v>235</v>
      </c>
      <c r="D115" s="28">
        <v>598</v>
      </c>
      <c r="E115" s="21">
        <v>1555.8</v>
      </c>
    </row>
    <row r="116" spans="1:5" ht="12.75">
      <c r="A116" s="30" t="s">
        <v>236</v>
      </c>
      <c r="B116" s="28">
        <v>1004</v>
      </c>
      <c r="C116" s="28" t="s">
        <v>237</v>
      </c>
      <c r="D116" s="4"/>
      <c r="E116" s="21"/>
    </row>
    <row r="117" spans="1:5" ht="12.75">
      <c r="A117" s="21" t="s">
        <v>149</v>
      </c>
      <c r="B117" s="28">
        <v>1004</v>
      </c>
      <c r="C117" s="28" t="s">
        <v>237</v>
      </c>
      <c r="D117" s="4">
        <v>598</v>
      </c>
      <c r="E117" s="21">
        <v>5481.6</v>
      </c>
    </row>
    <row r="118" spans="1:5" ht="12.75">
      <c r="A118" s="21" t="s">
        <v>238</v>
      </c>
      <c r="B118" s="28">
        <v>1004</v>
      </c>
      <c r="C118" s="28" t="s">
        <v>239</v>
      </c>
      <c r="D118" s="4"/>
      <c r="E118" s="21"/>
    </row>
    <row r="119" spans="1:5" ht="12.75">
      <c r="A119" s="21" t="s">
        <v>149</v>
      </c>
      <c r="B119" s="28">
        <v>1004</v>
      </c>
      <c r="C119" s="28" t="s">
        <v>239</v>
      </c>
      <c r="D119" s="4">
        <v>598</v>
      </c>
      <c r="E119" s="21">
        <v>663.8</v>
      </c>
    </row>
    <row r="120" spans="1:5" ht="12.75">
      <c r="A120" s="21" t="s">
        <v>240</v>
      </c>
      <c r="B120" s="16">
        <v>1006</v>
      </c>
      <c r="C120" s="28"/>
      <c r="D120" s="4"/>
      <c r="E120" s="21">
        <f>SUM(E124+E126)</f>
        <v>273.6</v>
      </c>
    </row>
    <row r="121" spans="1:5" ht="12.75">
      <c r="A121" s="48" t="s">
        <v>241</v>
      </c>
      <c r="B121" s="16"/>
      <c r="C121" s="28"/>
      <c r="D121" s="4"/>
      <c r="E121" s="21"/>
    </row>
    <row r="122" spans="1:5" ht="12.75">
      <c r="A122" s="18" t="s">
        <v>242</v>
      </c>
      <c r="B122" s="16"/>
      <c r="C122" s="28"/>
      <c r="D122" s="4"/>
      <c r="E122" s="21"/>
    </row>
    <row r="123" spans="1:5" ht="12.75">
      <c r="A123" s="20" t="s">
        <v>243</v>
      </c>
      <c r="B123" s="16">
        <v>1006</v>
      </c>
      <c r="C123" s="28" t="s">
        <v>244</v>
      </c>
      <c r="D123" s="28"/>
      <c r="E123" s="21"/>
    </row>
    <row r="124" spans="1:5" ht="12.75">
      <c r="A124" s="21" t="s">
        <v>137</v>
      </c>
      <c r="B124" s="16">
        <v>1006</v>
      </c>
      <c r="C124" s="28" t="s">
        <v>244</v>
      </c>
      <c r="D124" s="4">
        <v>240</v>
      </c>
      <c r="E124" s="21">
        <v>136.8</v>
      </c>
    </row>
    <row r="125" spans="1:5" ht="12.75">
      <c r="A125" s="48" t="s">
        <v>245</v>
      </c>
      <c r="B125" s="16">
        <v>1006</v>
      </c>
      <c r="C125" s="28" t="s">
        <v>246</v>
      </c>
      <c r="D125" s="4"/>
      <c r="E125" s="21"/>
    </row>
    <row r="126" spans="1:5" ht="12.75">
      <c r="A126" s="21" t="s">
        <v>137</v>
      </c>
      <c r="B126" s="16">
        <v>1006</v>
      </c>
      <c r="C126" s="28" t="s">
        <v>246</v>
      </c>
      <c r="D126" s="4">
        <v>240</v>
      </c>
      <c r="E126" s="21">
        <v>136.8</v>
      </c>
    </row>
    <row r="127" spans="1:5" ht="12.75">
      <c r="A127" s="30" t="s">
        <v>247</v>
      </c>
      <c r="B127" s="52">
        <v>1100</v>
      </c>
      <c r="C127" s="28"/>
      <c r="D127" s="28"/>
      <c r="E127" s="21">
        <f>SUM(E129+E137)</f>
        <v>8929.9</v>
      </c>
    </row>
    <row r="128" spans="1:5" ht="12.75">
      <c r="A128" s="48" t="s">
        <v>213</v>
      </c>
      <c r="B128" s="52"/>
      <c r="C128" s="28"/>
      <c r="D128" s="28"/>
      <c r="E128" s="21"/>
    </row>
    <row r="129" spans="1:5" ht="12.75">
      <c r="A129" s="21" t="s">
        <v>248</v>
      </c>
      <c r="B129" s="4" t="s">
        <v>249</v>
      </c>
      <c r="C129" s="4"/>
      <c r="D129" s="4"/>
      <c r="E129" s="21">
        <f>SUM(E131+E132)</f>
        <v>8629.9</v>
      </c>
    </row>
    <row r="130" spans="1:5" ht="12.75">
      <c r="A130" s="21" t="s">
        <v>250</v>
      </c>
      <c r="B130" s="4" t="s">
        <v>249</v>
      </c>
      <c r="C130" s="4" t="s">
        <v>251</v>
      </c>
      <c r="D130" s="4"/>
      <c r="E130" s="21">
        <v>300</v>
      </c>
    </row>
    <row r="131" spans="1:5" ht="12.75">
      <c r="A131" s="21" t="s">
        <v>137</v>
      </c>
      <c r="B131" s="4" t="s">
        <v>249</v>
      </c>
      <c r="C131" s="4" t="s">
        <v>251</v>
      </c>
      <c r="D131" s="4">
        <v>240</v>
      </c>
      <c r="E131" s="21">
        <v>300</v>
      </c>
    </row>
    <row r="132" spans="1:5" ht="12.75">
      <c r="A132" s="48" t="s">
        <v>252</v>
      </c>
      <c r="B132" s="4" t="s">
        <v>249</v>
      </c>
      <c r="C132" s="4" t="s">
        <v>253</v>
      </c>
      <c r="D132" s="4"/>
      <c r="E132" s="21">
        <f>SUM(E133:E135)</f>
        <v>8329.9</v>
      </c>
    </row>
    <row r="133" spans="1:5" ht="12.75">
      <c r="A133" s="41" t="s">
        <v>210</v>
      </c>
      <c r="B133" s="4" t="s">
        <v>249</v>
      </c>
      <c r="C133" s="4" t="s">
        <v>253</v>
      </c>
      <c r="D133" s="4">
        <v>110</v>
      </c>
      <c r="E133" s="21">
        <v>5762.8</v>
      </c>
    </row>
    <row r="134" spans="1:5" ht="12.75">
      <c r="A134" s="21" t="s">
        <v>137</v>
      </c>
      <c r="B134" s="4" t="s">
        <v>249</v>
      </c>
      <c r="C134" s="4" t="s">
        <v>253</v>
      </c>
      <c r="D134" s="4">
        <v>240</v>
      </c>
      <c r="E134" s="21">
        <v>2564.1</v>
      </c>
    </row>
    <row r="135" spans="1:5" ht="12.75">
      <c r="A135" s="21" t="s">
        <v>138</v>
      </c>
      <c r="B135" s="4" t="s">
        <v>249</v>
      </c>
      <c r="C135" s="4" t="s">
        <v>253</v>
      </c>
      <c r="D135" s="4">
        <v>850</v>
      </c>
      <c r="E135" s="21">
        <v>3</v>
      </c>
    </row>
    <row r="136" spans="1:5" ht="12.75">
      <c r="A136" s="30" t="s">
        <v>254</v>
      </c>
      <c r="B136" s="52">
        <v>1105</v>
      </c>
      <c r="C136" s="28"/>
      <c r="D136" s="28"/>
      <c r="E136" s="21"/>
    </row>
    <row r="137" spans="1:5" ht="12.75">
      <c r="A137" s="21" t="s">
        <v>250</v>
      </c>
      <c r="B137" s="52">
        <v>1105</v>
      </c>
      <c r="C137" s="28" t="s">
        <v>251</v>
      </c>
      <c r="D137" s="28"/>
      <c r="E137" s="21">
        <v>300</v>
      </c>
    </row>
    <row r="138" spans="1:5" ht="12.75">
      <c r="A138" s="21" t="s">
        <v>137</v>
      </c>
      <c r="B138" s="52">
        <v>1105</v>
      </c>
      <c r="C138" s="28" t="s">
        <v>251</v>
      </c>
      <c r="D138" s="28">
        <v>240</v>
      </c>
      <c r="E138" s="21">
        <v>300</v>
      </c>
    </row>
    <row r="139" spans="1:5" ht="12.75">
      <c r="A139" s="30" t="s">
        <v>255</v>
      </c>
      <c r="B139" s="52">
        <v>1200</v>
      </c>
      <c r="C139" s="21"/>
      <c r="D139" s="21"/>
      <c r="E139" s="21">
        <f>SUM(E145+E143)</f>
        <v>3421.3999999999996</v>
      </c>
    </row>
    <row r="140" spans="1:5" ht="12.75">
      <c r="A140" s="21" t="s">
        <v>256</v>
      </c>
      <c r="B140" s="52">
        <v>1202</v>
      </c>
      <c r="C140" s="21"/>
      <c r="D140" s="21"/>
      <c r="E140" s="21">
        <v>887.5</v>
      </c>
    </row>
    <row r="141" spans="1:5" ht="12.75">
      <c r="A141" s="48" t="s">
        <v>241</v>
      </c>
      <c r="B141" s="52"/>
      <c r="C141" s="21"/>
      <c r="D141" s="21"/>
      <c r="E141" s="21"/>
    </row>
    <row r="142" spans="1:5" ht="12.75">
      <c r="A142" s="30" t="s">
        <v>257</v>
      </c>
      <c r="B142" s="52">
        <v>1202</v>
      </c>
      <c r="C142" s="28" t="s">
        <v>258</v>
      </c>
      <c r="D142" s="4"/>
      <c r="E142" s="21"/>
    </row>
    <row r="143" spans="1:5" ht="12.75">
      <c r="A143" s="21" t="s">
        <v>137</v>
      </c>
      <c r="B143" s="52">
        <v>1202</v>
      </c>
      <c r="C143" s="28" t="s">
        <v>258</v>
      </c>
      <c r="D143" s="4">
        <v>240</v>
      </c>
      <c r="E143" s="21">
        <v>887.5</v>
      </c>
    </row>
    <row r="144" spans="1:5" ht="12.75">
      <c r="A144" s="48" t="s">
        <v>241</v>
      </c>
      <c r="B144" s="52"/>
      <c r="C144" s="28"/>
      <c r="D144" s="4"/>
      <c r="E144" s="21"/>
    </row>
    <row r="145" spans="1:5" ht="12.75">
      <c r="A145" s="21" t="s">
        <v>259</v>
      </c>
      <c r="B145" s="52">
        <v>1204</v>
      </c>
      <c r="C145" s="4" t="s">
        <v>260</v>
      </c>
      <c r="D145" s="4"/>
      <c r="E145" s="21">
        <f>SUM(E146:E148)</f>
        <v>2533.8999999999996</v>
      </c>
    </row>
    <row r="146" spans="1:5" ht="12.75">
      <c r="A146" s="41" t="s">
        <v>210</v>
      </c>
      <c r="B146" s="52">
        <v>1204</v>
      </c>
      <c r="C146" s="4" t="s">
        <v>260</v>
      </c>
      <c r="D146" s="4">
        <v>110</v>
      </c>
      <c r="E146" s="21">
        <v>1872.6</v>
      </c>
    </row>
    <row r="147" spans="1:5" ht="12.75">
      <c r="A147" s="21" t="s">
        <v>137</v>
      </c>
      <c r="B147" s="52">
        <v>1204</v>
      </c>
      <c r="C147" s="4" t="s">
        <v>260</v>
      </c>
      <c r="D147" s="4">
        <v>240</v>
      </c>
      <c r="E147" s="21">
        <v>659.3</v>
      </c>
    </row>
    <row r="148" spans="1:5" ht="12.75">
      <c r="A148" s="21" t="s">
        <v>138</v>
      </c>
      <c r="B148" s="52">
        <v>1204</v>
      </c>
      <c r="C148" s="4" t="s">
        <v>260</v>
      </c>
      <c r="D148" s="4">
        <v>850</v>
      </c>
      <c r="E148" s="21">
        <v>2</v>
      </c>
    </row>
    <row r="149" spans="1:5" ht="12.75">
      <c r="A149" s="21" t="s">
        <v>261</v>
      </c>
      <c r="B149" s="52"/>
      <c r="C149" s="4"/>
      <c r="D149" s="4"/>
      <c r="E149" s="21">
        <f>SUM(E15+E59+E91+E106+E104+E127+E139+E63)</f>
        <v>92609.7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2012-10-30T18:15:20Z</cp:lastPrinted>
  <dcterms:created xsi:type="dcterms:W3CDTF">1996-10-08T23:32:33Z</dcterms:created>
  <dcterms:modified xsi:type="dcterms:W3CDTF">2012-10-31T16:38:43Z</dcterms:modified>
  <cp:category/>
  <cp:version/>
  <cp:contentType/>
  <cp:contentStatus/>
</cp:coreProperties>
</file>