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СВОДНАЯ БР на 2019" sheetId="55" r:id="rId1"/>
  </sheets>
  <definedNames>
    <definedName name="_xlnm.Print_Area" localSheetId="0">'СВОДНАЯ БР на 2019'!$A$1:$F$190</definedName>
  </definedNames>
  <calcPr calcId="162913"/>
</workbook>
</file>

<file path=xl/calcChain.xml><?xml version="1.0" encoding="utf-8"?>
<calcChain xmlns="http://schemas.openxmlformats.org/spreadsheetml/2006/main">
  <c r="E188" i="55" l="1"/>
  <c r="E186" i="55"/>
  <c r="E184" i="55"/>
  <c r="E183" i="55"/>
  <c r="E182" i="55" s="1"/>
  <c r="E179" i="55"/>
  <c r="E178" i="55"/>
  <c r="E177" i="55" s="1"/>
  <c r="E174" i="55"/>
  <c r="E172" i="55"/>
  <c r="E170" i="55"/>
  <c r="E169" i="55"/>
  <c r="E167" i="55"/>
  <c r="E166" i="55" s="1"/>
  <c r="E165" i="55" s="1"/>
  <c r="E161" i="55"/>
  <c r="E158" i="55"/>
  <c r="E157" i="55" s="1"/>
  <c r="E154" i="55"/>
  <c r="E153" i="55"/>
  <c r="E152" i="55" s="1"/>
  <c r="E150" i="55"/>
  <c r="E149" i="55"/>
  <c r="E145" i="55"/>
  <c r="E144" i="55" s="1"/>
  <c r="E140" i="55"/>
  <c r="E134" i="55"/>
  <c r="E131" i="55"/>
  <c r="E130" i="55" s="1"/>
  <c r="E128" i="55"/>
  <c r="E127" i="55"/>
  <c r="E125" i="55"/>
  <c r="E124" i="55"/>
  <c r="E122" i="55"/>
  <c r="E121" i="55" s="1"/>
  <c r="E118" i="55"/>
  <c r="E117" i="55"/>
  <c r="E114" i="55"/>
  <c r="E113" i="55" s="1"/>
  <c r="E110" i="55"/>
  <c r="E109" i="55" s="1"/>
  <c r="E106" i="55"/>
  <c r="E105" i="55"/>
  <c r="E103" i="55"/>
  <c r="E102" i="55" s="1"/>
  <c r="E100" i="55"/>
  <c r="E99" i="55" s="1"/>
  <c r="E97" i="55"/>
  <c r="E96" i="55" s="1"/>
  <c r="E94" i="55"/>
  <c r="E93" i="55" s="1"/>
  <c r="E92" i="55"/>
  <c r="E91" i="55"/>
  <c r="E88" i="55"/>
  <c r="E87" i="55"/>
  <c r="E84" i="55"/>
  <c r="E82" i="55"/>
  <c r="E80" i="55"/>
  <c r="E79" i="55" s="1"/>
  <c r="E75" i="55"/>
  <c r="E73" i="55"/>
  <c r="E72" i="55" s="1"/>
  <c r="E67" i="55"/>
  <c r="F63" i="55"/>
  <c r="F62" i="55" s="1"/>
  <c r="E62" i="55"/>
  <c r="F60" i="55"/>
  <c r="F59" i="55" s="1"/>
  <c r="F58" i="55" s="1"/>
  <c r="F57" i="55" s="1"/>
  <c r="F56" i="55" s="1"/>
  <c r="E59" i="55"/>
  <c r="E54" i="55"/>
  <c r="E53" i="55" s="1"/>
  <c r="E52" i="55" s="1"/>
  <c r="E50" i="55"/>
  <c r="E48" i="55"/>
  <c r="E47" i="55" s="1"/>
  <c r="E45" i="55"/>
  <c r="E44" i="55"/>
  <c r="E42" i="55"/>
  <c r="E40" i="55"/>
  <c r="E38" i="55"/>
  <c r="E35" i="55"/>
  <c r="E34" i="55" s="1"/>
  <c r="E29" i="55"/>
  <c r="E28" i="55" s="1"/>
  <c r="E27" i="55" s="1"/>
  <c r="E25" i="55"/>
  <c r="E23" i="55"/>
  <c r="E21" i="55"/>
  <c r="E20" i="55" s="1"/>
  <c r="E18" i="55"/>
  <c r="E17" i="55" s="1"/>
  <c r="E14" i="55"/>
  <c r="E70" i="55" l="1"/>
  <c r="E69" i="55" s="1"/>
  <c r="E71" i="55"/>
  <c r="E58" i="55"/>
  <c r="E133" i="55"/>
  <c r="E139" i="55"/>
  <c r="E160" i="55"/>
  <c r="E13" i="55"/>
  <c r="E12" i="55" s="1"/>
  <c r="E37" i="55"/>
  <c r="E90" i="55"/>
  <c r="E16" i="55"/>
  <c r="E108" i="55"/>
  <c r="E112" i="55"/>
  <c r="E164" i="55"/>
  <c r="E181" i="55"/>
  <c r="E61" i="55"/>
  <c r="E66" i="55"/>
  <c r="E138" i="55"/>
  <c r="E143" i="55"/>
  <c r="E148" i="55"/>
  <c r="E156" i="55"/>
  <c r="E57" i="55" l="1"/>
  <c r="E120" i="55"/>
  <c r="E116" i="55" s="1"/>
  <c r="E176" i="55"/>
  <c r="E33" i="55"/>
  <c r="E142" i="55"/>
  <c r="E56" i="55"/>
  <c r="E86" i="55"/>
  <c r="E147" i="55"/>
  <c r="E137" i="55"/>
  <c r="E65" i="55"/>
  <c r="E163" i="55"/>
  <c r="E111" i="55"/>
  <c r="E11" i="55"/>
  <c r="E78" i="55" l="1"/>
  <c r="E32" i="55"/>
  <c r="E10" i="55"/>
  <c r="E64" i="55"/>
  <c r="E136" i="55"/>
  <c r="E77" i="55" l="1"/>
  <c r="E31" i="55" l="1"/>
  <c r="E190" i="55" s="1"/>
  <c r="F190" i="55" l="1"/>
</calcChain>
</file>

<file path=xl/sharedStrings.xml><?xml version="1.0" encoding="utf-8"?>
<sst xmlns="http://schemas.openxmlformats.org/spreadsheetml/2006/main" count="510" uniqueCount="165">
  <si>
    <t xml:space="preserve">                Наименование </t>
  </si>
  <si>
    <t>Код раздела, подраздела</t>
  </si>
  <si>
    <t>Код целевой статьи</t>
  </si>
  <si>
    <t>Сумма (тыс.руб.)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</si>
  <si>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</si>
  <si>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</si>
  <si>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</si>
  <si>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</si>
  <si>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</si>
  <si>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</si>
  <si>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</si>
  <si>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</si>
  <si>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</si>
  <si>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</si>
  <si>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</si>
  <si>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</si>
  <si>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</si>
  <si>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</si>
  <si>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</si>
  <si>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</si>
  <si>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</si>
  <si>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</si>
  <si>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</si>
  <si>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</si>
  <si>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</si>
  <si>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</si>
  <si>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</si>
  <si>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00200 G0850</t>
  </si>
  <si>
    <t>0111</t>
  </si>
  <si>
    <t>07001 00061</t>
  </si>
  <si>
    <t>Резервные средства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</si>
  <si>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</si>
  <si>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</si>
  <si>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</si>
  <si>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Уплата прочих налогов, сборов и иных платежей</t>
  </si>
  <si>
    <t>Участие в реализации мер по профилактике дорожно-транспортного травматизма на территории муниципального образования</t>
  </si>
  <si>
    <t>79501 00491</t>
  </si>
  <si>
    <t>79502 00511</t>
  </si>
  <si>
    <t>Участие в деятельности по профилактике наркомании в Санкт-Петербурге</t>
  </si>
  <si>
    <t>79504 00531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</si>
  <si>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</si>
  <si>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</si>
  <si>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</si>
  <si>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</si>
  <si>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 xml:space="preserve">НАЦИОНАЛЬНАЯ БЕЗОПАСНОСТЬ И ПРАВООХРАНИТЕЛЬНАЯ ДЕЯТЕЛЬНОСТЬ       </t>
  </si>
  <si>
    <t>0300</t>
  </si>
  <si>
    <t>0309</t>
  </si>
  <si>
    <t xml:space="preserve">21903 00091 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</si>
  <si>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</si>
  <si>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</si>
  <si>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</si>
  <si>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</si>
  <si>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</si>
  <si>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Текущий ремонт придомовых территорий и дворовых территорий, включая проезды и въезды, пешеходные дорожки </t>
  </si>
  <si>
    <t>60001 01131</t>
  </si>
  <si>
    <t xml:space="preserve">Установка, содержание и ремонт ограждений газонов </t>
  </si>
  <si>
    <t>60001 03133</t>
  </si>
  <si>
    <t>60001 04134</t>
  </si>
  <si>
    <t>60003 01151</t>
  </si>
  <si>
    <t>60003 04152</t>
  </si>
  <si>
    <t>60004 01161</t>
  </si>
  <si>
    <t>Устройство искусственных неровностей на проездах и въездах на придомовых территориях и дворовых территориях</t>
  </si>
  <si>
    <t xml:space="preserve">60005 00501 </t>
  </si>
  <si>
    <t>00299 01461</t>
  </si>
  <si>
    <t>Расходы на выплаты персоналу казенных учреждений</t>
  </si>
  <si>
    <t xml:space="preserve">ОБРАЗОВАНИЕ         </t>
  </si>
  <si>
    <t>0700</t>
  </si>
  <si>
    <t>Выполнение функций муниципальным казенным учреждением "Физкультурно-спортивный клуб "Автово"</t>
  </si>
  <si>
    <t>Организация и проведение досуговых мероприятий для жителей муниципального образования</t>
  </si>
  <si>
    <t>43102 00561</t>
  </si>
  <si>
    <t>51002 00101</t>
  </si>
  <si>
    <t xml:space="preserve">КУЛЬТУРА, КИНЕМАТОГРАФИЯ           </t>
  </si>
  <si>
    <t xml:space="preserve">КУЛЬТУРА </t>
  </si>
  <si>
    <t>0801</t>
  </si>
  <si>
    <t>44001 00201</t>
  </si>
  <si>
    <t xml:space="preserve">СОЦИАЛЬНАЯ ПОЛИТИКА             </t>
  </si>
  <si>
    <t>1000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</si>
  <si>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</si>
  <si>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</si>
  <si>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</si>
  <si>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</si>
  <si>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</si>
  <si>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</si>
  <si>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</si>
  <si>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</si>
  <si>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</si>
  <si>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ФИЗИЧЕСКАЯ КУЛЬТУРА И СПОРТ          </t>
  </si>
  <si>
    <t>1100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</si>
  <si>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</si>
  <si>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</si>
  <si>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</si>
  <si>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</si>
  <si>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</si>
  <si>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</si>
  <si>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</si>
  <si>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1202</t>
  </si>
  <si>
    <t>45703 00252</t>
  </si>
  <si>
    <t xml:space="preserve">Другие вопросы в области средств массовой информации </t>
  </si>
  <si>
    <t>1204</t>
  </si>
  <si>
    <t>Периодические издания, учрежденные исполнительными органами местного самоуправления</t>
  </si>
  <si>
    <t>45702 00251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</si>
  <si>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</si>
  <si>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0400</t>
  </si>
  <si>
    <t>НАЦИОНАЛЬНАЯ ЭКОНОМИКА</t>
  </si>
  <si>
    <t>0401</t>
  </si>
  <si>
    <t>Общеэкономические вопросы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</si>
  <si>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</si>
  <si>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 ИТОГО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</si>
  <si>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</si>
  <si>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</si>
  <si>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</si>
  <si>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Закупка товаров, работ и услуг для обеспечения государственных (муниципальных) нужд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</si>
  <si>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</si>
  <si>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</si>
  <si>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Содержание и обеспечение деятельности муниципального (казенного) учреждения "Редакция газеты "Автовские ведомости"</t>
  </si>
  <si>
    <t>Защита населения и территории от чрезвычайных ситуаций природного и техногенного характера, гражданская оборона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</si>
  <si>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</si>
  <si>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0800</t>
  </si>
  <si>
    <t>79507 00591</t>
  </si>
  <si>
    <t>Профессиональная подготовка, переподготовка и повышение квалификации</t>
  </si>
  <si>
    <t>0705</t>
  </si>
  <si>
    <t>00205 00181</t>
  </si>
  <si>
    <t>60001 02132</t>
  </si>
  <si>
    <t>Организация дополнительных парковочных мест на дворовых территориях</t>
  </si>
  <si>
    <t>Пенсионное обеспечение</t>
  </si>
  <si>
    <t>1001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</si>
  <si>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</si>
  <si>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</si>
  <si>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</si>
  <si>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</si>
  <si>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Создание зон отдыха, в том числе обустройство, содержание и уборку территорий детских площадок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</si>
  <si>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</si>
  <si>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</si>
  <si>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</si>
  <si>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Другие вопросы в области образования</t>
  </si>
  <si>
    <t>0709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</si>
  <si>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</si>
  <si>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</si>
  <si>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ДРУГИЕ ОБЩЕГОСУДАРСТВЕННЫЕ ВОПРОСЫ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</si>
  <si>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</si>
  <si>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РЕЗЕРВНЫЕ ФОНДЫ</t>
  </si>
  <si>
    <t>Резервный фонд местной  администрации</t>
  </si>
  <si>
    <t>21903 00091</t>
  </si>
  <si>
    <t>Закупка товаров, работ и услуг для государственных (муниципальных) нужд</t>
  </si>
  <si>
    <t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</t>
  </si>
  <si>
    <t>Участие в деятельности по профилактике правонарушений  в  Санкт-Петербурге</t>
  </si>
  <si>
    <t xml:space="preserve">Социальные выплаты гражданам, кроме публичных нормативных социальных выплат
</t>
  </si>
  <si>
    <t>Физическая культура</t>
  </si>
  <si>
    <t>Периодическая печать и издательства</t>
  </si>
  <si>
    <t>Глава местной администрации МО МО Автово ____________ А.В.Кесаев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</si>
  <si>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</si>
  <si>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</si>
  <si>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</si>
  <si>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</si>
  <si>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Осуществление защиты прав потребителей</t>
  </si>
  <si>
    <t>09207 00743</t>
  </si>
  <si>
    <t xml:space="preserve"> СВОДНАЯ БЮДЖЕТНАЯ РОСПИСЬ МУНИЦИПАЛЬНОГО ОБРАЗОВАНИЯ МУНИЦИПАЛЬНЫЙ ОКРУГ АВТОВО НА 2019 ГОД</t>
  </si>
  <si>
    <t>Код группы, подгруппы вида расходов</t>
  </si>
  <si>
    <t>Другие вопросы в области культуры, кинематографии</t>
  </si>
  <si>
    <t>0804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</si>
  <si>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</si>
  <si>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Социальное обеспечение населения</t>
  </si>
  <si>
    <t>1003</t>
  </si>
  <si>
    <t>50502 00232</t>
  </si>
  <si>
    <t>Приложение к постановлению местной администрации МО МО Автово от 25 декабря 2018 года  года № 68-п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</si>
</sst>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Arial"/>
      <family val="2"/>
      <charset val="204"/>
    </font>
    <font>
      <u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2" fillId="0" borderId="0"/>
    <xf numFmtId="9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" fillId="0" borderId="0"/>
    <xf numFmtId="0" fontId="4" fillId="0" borderId="0"/>
    <xf numFmtId="166" fontId="10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19">
    <xf numFmtId="0" fontId="0" fillId="0" borderId="0" xfId="0"/>
    <xf numFmtId="49" fontId="6" fillId="0" borderId="1" xfId="11" applyNumberFormat="1" applyFont="1" applyBorder="1" applyAlignment="1">
      <alignment horizontal="center"/>
    </xf>
    <xf numFmtId="0" fontId="6" fillId="0" borderId="1" xfId="11" applyFont="1" applyBorder="1"/>
    <xf numFmtId="164" fontId="6" fillId="0" borderId="1" xfId="11" applyNumberFormat="1" applyFont="1" applyFill="1" applyBorder="1" applyAlignment="1">
      <alignment horizontal="right"/>
    </xf>
    <xf numFmtId="49" fontId="6" fillId="0" borderId="1" xfId="11" applyNumberFormat="1" applyFont="1" applyFill="1" applyBorder="1" applyAlignment="1">
      <alignment horizontal="center"/>
    </xf>
    <xf numFmtId="49" fontId="8" fillId="0" borderId="1" xfId="11" applyNumberFormat="1" applyFont="1" applyBorder="1" applyAlignment="1">
      <alignment horizontal="center"/>
    </xf>
    <xf numFmtId="49" fontId="8" fillId="0" borderId="1" xfId="11" applyNumberFormat="1" applyFont="1" applyFill="1" applyBorder="1" applyAlignment="1">
      <alignment horizontal="center"/>
    </xf>
    <xf numFmtId="0" fontId="8" fillId="0" borderId="1" xfId="11" applyFont="1" applyBorder="1" applyAlignment="1">
      <alignment horizontal="center"/>
    </xf>
    <xf numFmtId="0" fontId="6" fillId="4" borderId="1" xfId="11" applyFont="1" applyFill="1" applyBorder="1" applyAlignment="1"/>
    <xf numFmtId="49" fontId="8" fillId="4" borderId="1" xfId="11" applyNumberFormat="1" applyFont="1" applyFill="1" applyBorder="1" applyAlignment="1">
      <alignment horizontal="center"/>
    </xf>
    <xf numFmtId="165" fontId="6" fillId="4" borderId="1" xfId="11" applyNumberFormat="1" applyFont="1" applyFill="1" applyBorder="1"/>
    <xf numFmtId="164" fontId="6" fillId="4" borderId="1" xfId="11" applyNumberFormat="1" applyFont="1" applyFill="1" applyBorder="1"/>
    <xf numFmtId="0" fontId="6" fillId="0" borderId="1" xfId="11" applyFont="1" applyBorder="1" applyAlignment="1">
      <alignment horizontal="left" vertical="center" wrapText="1"/>
    </xf>
    <xf numFmtId="0" fontId="8" fillId="0" borderId="1" xfId="11" applyFont="1" applyBorder="1" applyAlignment="1">
      <alignment horizontal="left" vertical="center"/>
    </xf>
    <xf numFmtId="0" fontId="8" fillId="0" borderId="1" xfId="11" applyFont="1" applyBorder="1" applyAlignment="1">
      <alignment horizontal="left" vertical="center" wrapText="1"/>
    </xf>
    <xf numFmtId="164" fontId="8" fillId="0" borderId="1" xfId="11" applyNumberFormat="1" applyFont="1" applyBorder="1" applyAlignment="1"/>
    <xf numFmtId="0" fontId="6" fillId="0" borderId="1" xfId="11" applyFont="1" applyBorder="1" applyAlignment="1">
      <alignment horizontal="left" vertical="center"/>
    </xf>
    <xf numFmtId="0" fontId="6" fillId="0" borderId="1" xfId="11" applyFont="1" applyFill="1" applyBorder="1" applyAlignment="1">
      <alignment horizontal="left" vertical="center" wrapText="1"/>
    </xf>
    <xf numFmtId="164" fontId="6" fillId="0" borderId="1" xfId="11" applyNumberFormat="1" applyFont="1" applyBorder="1" applyAlignment="1"/>
    <xf numFmtId="49" fontId="8" fillId="3" borderId="1" xfId="11" applyNumberFormat="1" applyFont="1" applyFill="1" applyBorder="1" applyAlignment="1">
      <alignment horizontal="center"/>
    </xf>
    <xf numFmtId="164" fontId="8" fillId="0" borderId="1" xfId="11" applyNumberFormat="1" applyFont="1" applyFill="1" applyBorder="1" applyAlignment="1">
      <alignment horizontal="right"/>
    </xf>
    <xf numFmtId="2" fontId="6" fillId="0" borderId="1" xfId="11" applyNumberFormat="1" applyFont="1" applyBorder="1" applyAlignment="1">
      <alignment horizontal="left" vertical="center" wrapText="1"/>
    </xf>
    <xf numFmtId="164" fontId="6" fillId="0" borderId="1" xfId="11" applyNumberFormat="1" applyFont="1" applyBorder="1"/>
    <xf numFmtId="0" fontId="6" fillId="0" borderId="1" xfId="16" applyFont="1" applyBorder="1" applyAlignment="1">
      <alignment horizontal="left" vertical="center"/>
    </xf>
    <xf numFmtId="0" fontId="10" fillId="0" borderId="0" xfId="16"/>
    <xf numFmtId="0" fontId="8" fillId="0" borderId="1" xfId="16" applyFont="1" applyBorder="1" applyAlignment="1">
      <alignment horizontal="center"/>
    </xf>
    <xf numFmtId="49" fontId="6" fillId="0" borderId="1" xfId="16" applyNumberFormat="1" applyFont="1" applyFill="1" applyBorder="1" applyAlignment="1">
      <alignment horizontal="center"/>
    </xf>
    <xf numFmtId="49" fontId="8" fillId="0" borderId="1" xfId="16" applyNumberFormat="1" applyFont="1" applyFill="1" applyBorder="1" applyAlignment="1">
      <alignment horizontal="center"/>
    </xf>
    <xf numFmtId="0" fontId="6" fillId="0" borderId="1" xfId="11" applyFont="1" applyBorder="1" applyAlignment="1">
      <alignment vertical="center" wrapText="1"/>
    </xf>
    <xf numFmtId="0" fontId="8" fillId="3" borderId="1" xfId="11" applyFont="1" applyFill="1" applyBorder="1"/>
    <xf numFmtId="0" fontId="10" fillId="0" borderId="0" xfId="11"/>
    <xf numFmtId="164" fontId="10" fillId="0" borderId="0" xfId="11" applyNumberFormat="1"/>
    <xf numFmtId="49" fontId="6" fillId="0" borderId="1" xfId="14" applyNumberFormat="1" applyFont="1" applyBorder="1" applyAlignment="1">
      <alignment horizontal="center"/>
    </xf>
    <xf numFmtId="0" fontId="6" fillId="0" borderId="1" xfId="11" applyFont="1" applyBorder="1" applyAlignment="1"/>
    <xf numFmtId="0" fontId="6" fillId="0" borderId="1" xfId="11" applyFont="1" applyBorder="1" applyAlignment="1">
      <alignment wrapText="1"/>
    </xf>
    <xf numFmtId="0" fontId="10" fillId="0" borderId="0" xfId="11" applyAlignment="1">
      <alignment wrapText="1"/>
    </xf>
    <xf numFmtId="0" fontId="8" fillId="3" borderId="1" xfId="11" applyFont="1" applyFill="1" applyBorder="1" applyAlignment="1">
      <alignment horizontal="left" vertical="center" wrapText="1"/>
    </xf>
    <xf numFmtId="0" fontId="8" fillId="0" borderId="1" xfId="11" applyFont="1" applyBorder="1" applyAlignment="1"/>
    <xf numFmtId="165" fontId="6" fillId="0" borderId="1" xfId="11" applyNumberFormat="1" applyFont="1" applyBorder="1" applyAlignment="1"/>
    <xf numFmtId="0" fontId="6" fillId="0" borderId="1" xfId="11" applyFont="1" applyFill="1" applyBorder="1" applyAlignment="1"/>
    <xf numFmtId="0" fontId="6" fillId="0" borderId="1" xfId="11" applyFont="1" applyBorder="1" applyAlignment="1">
      <alignment horizontal="center"/>
    </xf>
    <xf numFmtId="0" fontId="8" fillId="0" borderId="1" xfId="11" applyFont="1" applyFill="1" applyBorder="1" applyAlignment="1">
      <alignment horizontal="center"/>
    </xf>
    <xf numFmtId="0" fontId="8" fillId="0" borderId="1" xfId="11" applyFont="1" applyFill="1" applyBorder="1" applyAlignment="1">
      <alignment horizontal="left" vertical="center" wrapText="1"/>
    </xf>
    <xf numFmtId="0" fontId="8" fillId="3" borderId="1" xfId="11" applyFont="1" applyFill="1" applyBorder="1" applyAlignment="1">
      <alignment horizontal="center"/>
    </xf>
    <xf numFmtId="0" fontId="6" fillId="3" borderId="1" xfId="11" applyFont="1" applyFill="1" applyBorder="1" applyAlignment="1">
      <alignment horizontal="left" vertical="center"/>
    </xf>
    <xf numFmtId="0" fontId="6" fillId="3" borderId="1" xfId="11" applyFont="1" applyFill="1" applyBorder="1" applyAlignment="1">
      <alignment horizontal="center"/>
    </xf>
    <xf numFmtId="0" fontId="8" fillId="3" borderId="1" xfId="11" applyFont="1" applyFill="1" applyBorder="1" applyAlignment="1">
      <alignment horizontal="left" vertical="center"/>
    </xf>
    <xf numFmtId="164" fontId="8" fillId="0" borderId="1" xfId="11" applyNumberFormat="1" applyFont="1" applyBorder="1" applyAlignment="1">
      <alignment horizontal="right"/>
    </xf>
    <xf numFmtId="0" fontId="6" fillId="3" borderId="1" xfId="11" applyFont="1" applyFill="1" applyBorder="1"/>
    <xf numFmtId="0" fontId="6" fillId="0" borderId="1" xfId="11" applyFont="1" applyFill="1" applyBorder="1" applyAlignment="1">
      <alignment horizontal="left" vertical="center"/>
    </xf>
    <xf numFmtId="164" fontId="6" fillId="3" borderId="1" xfId="16" applyNumberFormat="1" applyFont="1" applyFill="1" applyBorder="1"/>
    <xf numFmtId="164" fontId="8" fillId="3" borderId="1" xfId="16" applyNumberFormat="1" applyFont="1" applyFill="1" applyBorder="1"/>
    <xf numFmtId="164" fontId="8" fillId="5" borderId="1" xfId="16" applyNumberFormat="1" applyFont="1" applyFill="1" applyBorder="1"/>
    <xf numFmtId="164" fontId="8" fillId="0" borderId="1" xfId="11" applyNumberFormat="1" applyFont="1" applyFill="1" applyBorder="1" applyAlignment="1"/>
    <xf numFmtId="164" fontId="6" fillId="0" borderId="1" xfId="11" applyNumberFormat="1" applyFont="1" applyFill="1" applyBorder="1" applyAlignment="1"/>
    <xf numFmtId="164" fontId="6" fillId="3" borderId="1" xfId="11" applyNumberFormat="1" applyFont="1" applyFill="1" applyBorder="1" applyAlignment="1"/>
    <xf numFmtId="164" fontId="8" fillId="3" borderId="1" xfId="11" applyNumberFormat="1" applyFont="1" applyFill="1" applyBorder="1" applyAlignment="1"/>
    <xf numFmtId="0" fontId="8" fillId="0" borderId="1" xfId="11" applyFont="1" applyBorder="1"/>
    <xf numFmtId="164" fontId="8" fillId="0" borderId="1" xfId="11" applyNumberFormat="1" applyFont="1" applyBorder="1"/>
    <xf numFmtId="49" fontId="6" fillId="0" borderId="1" xfId="11" applyNumberFormat="1" applyFont="1" applyBorder="1"/>
    <xf numFmtId="0" fontId="9" fillId="0" borderId="2" xfId="11" applyFont="1" applyBorder="1"/>
    <xf numFmtId="49" fontId="9" fillId="0" borderId="2" xfId="11" applyNumberFormat="1" applyFont="1" applyFill="1" applyBorder="1" applyAlignment="1">
      <alignment horizontal="center"/>
    </xf>
    <xf numFmtId="0" fontId="9" fillId="0" borderId="2" xfId="11" applyFont="1" applyFill="1" applyBorder="1" applyAlignment="1">
      <alignment horizontal="center"/>
    </xf>
    <xf numFmtId="4" fontId="9" fillId="0" borderId="2" xfId="11" applyNumberFormat="1" applyFont="1" applyBorder="1"/>
    <xf numFmtId="0" fontId="11" fillId="0" borderId="0" xfId="11" applyFont="1" applyFill="1" applyBorder="1"/>
    <xf numFmtId="49" fontId="11" fillId="0" borderId="0" xfId="11" applyNumberFormat="1" applyFont="1" applyFill="1" applyBorder="1" applyAlignment="1">
      <alignment horizontal="center"/>
    </xf>
    <xf numFmtId="49" fontId="11" fillId="0" borderId="0" xfId="11" applyNumberFormat="1" applyFont="1" applyBorder="1"/>
    <xf numFmtId="0" fontId="11" fillId="0" borderId="0" xfId="11" applyFont="1" applyBorder="1"/>
    <xf numFmtId="0" fontId="9" fillId="0" borderId="0" xfId="11" applyFont="1" applyBorder="1"/>
    <xf numFmtId="0" fontId="9" fillId="0" borderId="0" xfId="11" applyFont="1" applyFill="1" applyBorder="1" applyAlignment="1">
      <alignment horizontal="center"/>
    </xf>
    <xf numFmtId="0" fontId="9" fillId="2" borderId="0" xfId="11" applyFont="1" applyFill="1" applyBorder="1"/>
    <xf numFmtId="1" fontId="11" fillId="0" borderId="0" xfId="11" applyNumberFormat="1" applyFont="1" applyFill="1" applyBorder="1" applyAlignment="1">
      <alignment horizontal="center"/>
    </xf>
    <xf numFmtId="0" fontId="11" fillId="0" borderId="0" xfId="11" applyFont="1" applyFill="1" applyBorder="1" applyAlignment="1">
      <alignment horizontal="center"/>
    </xf>
    <xf numFmtId="1" fontId="9" fillId="0" borderId="0" xfId="11" applyNumberFormat="1" applyFont="1" applyFill="1" applyBorder="1" applyAlignment="1">
      <alignment horizontal="center"/>
    </xf>
    <xf numFmtId="0" fontId="11" fillId="0" borderId="0" xfId="11" applyFont="1" applyBorder="1" applyAlignment="1">
      <alignment horizontal="center"/>
    </xf>
    <xf numFmtId="0" fontId="9" fillId="0" borderId="0" xfId="11" applyFont="1" applyBorder="1" applyAlignment="1">
      <alignment horizontal="center"/>
    </xf>
    <xf numFmtId="0" fontId="9" fillId="0" borderId="0" xfId="11" applyFont="1" applyFill="1" applyBorder="1"/>
    <xf numFmtId="165" fontId="11" fillId="0" borderId="0" xfId="11" applyNumberFormat="1" applyFont="1" applyBorder="1"/>
    <xf numFmtId="0" fontId="10" fillId="0" borderId="0" xfId="11" applyBorder="1"/>
    <xf numFmtId="0" fontId="8" fillId="0" borderId="0" xfId="1" applyFont="1" applyAlignment="1">
      <alignment horizontal="right"/>
    </xf>
    <xf numFmtId="0" fontId="14" fillId="0" borderId="1" xfId="11" applyFont="1" applyBorder="1" applyAlignment="1">
      <alignment horizontal="left" vertical="center" wrapText="1"/>
    </xf>
    <xf numFmtId="0" fontId="6" fillId="3" borderId="1" xfId="11" applyFont="1" applyFill="1" applyBorder="1" applyAlignment="1">
      <alignment horizontal="left" vertical="center" wrapText="1"/>
    </xf>
    <xf numFmtId="49" fontId="6" fillId="3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/>
    </xf>
    <xf numFmtId="164" fontId="16" fillId="0" borderId="0" xfId="11" applyNumberFormat="1" applyFont="1"/>
    <xf numFmtId="0" fontId="17" fillId="0" borderId="1" xfId="0" applyFont="1" applyBorder="1"/>
    <xf numFmtId="164" fontId="8" fillId="3" borderId="1" xfId="11" applyNumberFormat="1" applyFont="1" applyFill="1" applyBorder="1" applyAlignment="1">
      <alignment horizontal="right"/>
    </xf>
    <xf numFmtId="164" fontId="6" fillId="0" borderId="1" xfId="11" applyNumberFormat="1" applyFont="1" applyBorder="1" applyAlignment="1">
      <alignment horizontal="right"/>
    </xf>
    <xf numFmtId="164" fontId="8" fillId="0" borderId="1" xfId="16" applyNumberFormat="1" applyFont="1" applyBorder="1"/>
    <xf numFmtId="0" fontId="8" fillId="0" borderId="1" xfId="16" applyFont="1" applyBorder="1" applyAlignment="1">
      <alignment horizontal="left" vertical="center"/>
    </xf>
    <xf numFmtId="49" fontId="6" fillId="0" borderId="1" xfId="16" applyNumberFormat="1" applyFont="1" applyBorder="1" applyAlignment="1">
      <alignment horizontal="center"/>
    </xf>
    <xf numFmtId="0" fontId="6" fillId="0" borderId="1" xfId="16" applyFont="1" applyBorder="1" applyAlignment="1">
      <alignment horizontal="center"/>
    </xf>
    <xf numFmtId="164" fontId="6" fillId="0" borderId="1" xfId="16" applyNumberFormat="1" applyFont="1" applyBorder="1"/>
    <xf numFmtId="0" fontId="6" fillId="0" borderId="1" xfId="16" applyFont="1" applyBorder="1" applyAlignment="1">
      <alignment horizontal="left" vertical="center" wrapText="1"/>
    </xf>
    <xf numFmtId="49" fontId="8" fillId="0" borderId="1" xfId="16" applyNumberFormat="1" applyFont="1" applyBorder="1" applyAlignment="1">
      <alignment horizontal="center"/>
    </xf>
    <xf numFmtId="0" fontId="8" fillId="3" borderId="3" xfId="11" applyFont="1" applyFill="1" applyBorder="1" applyAlignment="1">
      <alignment horizontal="center" wrapText="1"/>
    </xf>
    <xf numFmtId="0" fontId="8" fillId="3" borderId="0" xfId="11" applyFont="1" applyFill="1" applyAlignment="1">
      <alignment horizontal="right"/>
    </xf>
    <xf numFmtId="0" fontId="8" fillId="3" borderId="0" xfId="1" applyFont="1" applyFill="1" applyAlignment="1">
      <alignment horizontal="right"/>
    </xf>
    <xf numFmtId="0" fontId="6" fillId="3" borderId="0" xfId="11" applyFont="1" applyFill="1" applyBorder="1" applyAlignment="1">
      <alignment horizontal="center" wrapText="1"/>
    </xf>
    <xf numFmtId="0" fontId="6" fillId="3" borderId="0" xfId="11" applyFont="1" applyFill="1" applyBorder="1" applyAlignment="1">
      <alignment horizontal="center"/>
    </xf>
    <xf numFmtId="4" fontId="6" fillId="0" borderId="4" xfId="11" applyNumberFormat="1" applyFont="1" applyBorder="1" applyAlignment="1"/>
    <xf numFmtId="164" fontId="6" fillId="0" borderId="4" xfId="11" applyNumberFormat="1" applyFont="1" applyBorder="1" applyAlignment="1"/>
    <xf numFmtId="4" fontId="8" fillId="0" borderId="4" xfId="11" applyNumberFormat="1" applyFont="1" applyBorder="1" applyAlignment="1"/>
    <xf numFmtId="4" fontId="6" fillId="0" borderId="5" xfId="11" applyNumberFormat="1" applyFont="1" applyBorder="1" applyAlignment="1"/>
    <xf numFmtId="4" fontId="8" fillId="0" borderId="5" xfId="11" applyNumberFormat="1" applyFont="1" applyBorder="1" applyAlignment="1"/>
    <xf numFmtId="0" fontId="8" fillId="3" borderId="1" xfId="11" applyFont="1" applyFill="1" applyBorder="1" applyAlignment="1">
      <alignment horizontal="center" wrapText="1"/>
    </xf>
    <xf numFmtId="0" fontId="6" fillId="0" borderId="1" xfId="11" applyFont="1" applyBorder="1" applyAlignment="1">
      <alignment horizontal="center" vertical="center"/>
    </xf>
    <xf numFmtId="0" fontId="7" fillId="0" borderId="1" xfId="11" applyFont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15" fillId="0" borderId="1" xfId="11" applyFont="1" applyBorder="1" applyAlignment="1">
      <alignment horizontal="center" vertical="center" wrapText="1"/>
    </xf>
    <xf numFmtId="167" fontId="6" fillId="0" borderId="1" xfId="14" applyNumberFormat="1" applyFont="1" applyBorder="1" applyAlignment="1">
      <alignment horizontal="center"/>
    </xf>
    <xf numFmtId="49" fontId="6" fillId="0" borderId="1" xfId="11" applyNumberFormat="1" applyFont="1" applyBorder="1" applyAlignment="1">
      <alignment horizontal="center" wrapText="1"/>
    </xf>
    <xf numFmtId="164" fontId="6" fillId="0" borderId="1" xfId="11" applyNumberFormat="1" applyFont="1" applyBorder="1" applyAlignment="1">
      <alignment wrapText="1"/>
    </xf>
    <xf numFmtId="0" fontId="17" fillId="0" borderId="1" xfId="0" applyFont="1" applyBorder="1" applyAlignment="1">
      <alignment wrapText="1"/>
    </xf>
    <xf numFmtId="4" fontId="8" fillId="0" borderId="1" xfId="11" applyNumberFormat="1" applyFont="1" applyBorder="1" applyAlignment="1">
      <alignment horizontal="left" vertical="center" wrapText="1"/>
    </xf>
    <xf numFmtId="49" fontId="6" fillId="0" borderId="1" xfId="18" applyNumberFormat="1" applyFont="1" applyBorder="1" applyAlignment="1">
      <alignment horizontal="center"/>
    </xf>
    <xf numFmtId="0" fontId="6" fillId="0" borderId="1" xfId="16" applyFont="1" applyBorder="1" applyAlignment="1">
      <alignment vertical="center" wrapText="1"/>
    </xf>
    <xf numFmtId="0" fontId="8" fillId="0" borderId="1" xfId="11" applyFont="1" applyBorder="1" applyAlignment="1">
      <alignment horizontal="left"/>
    </xf>
    <xf numFmtId="0" fontId="8" fillId="0" borderId="1" xfId="11" applyFont="1" applyBorder="1" applyAlignment="1">
      <alignment horizontal="left" wrapText="1"/>
    </xf>
  </cellXfs>
  <cellStyles count="22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3 5" xfId="6"/>
    <cellStyle name="Обычный 3 6" xfId="17"/>
    <cellStyle name="Обычный 3 6 2" xfId="20"/>
    <cellStyle name="Обычный 3 6 2 2" xfId="21"/>
    <cellStyle name="Обычный 3 7" xfId="19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  <cellStyle name="Обычный 9 2" xfId="16"/>
    <cellStyle name="Процентный 2" xfId="13"/>
    <cellStyle name="Финансовый 2" xfId="14"/>
    <cellStyle name="Финансовый 3" xfId="15"/>
    <cellStyle name="Финансовый 3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288"/>
  <sheetViews>
    <sheetView tabSelected="1" view="pageBreakPreview" zoomScale="120" zoomScaleNormal="120" zoomScaleSheetLayoutView="120" workbookViewId="0">
      <selection activeCell="A177" sqref="A177"/>
    </sheetView>
  </sheetViews>
  <sheetFormatPr defaultColWidth="96.85546875" defaultRowHeight="12.75" x14ac:dyDescent="0.2"/>
  <cols>
    <col min="1" max="1" width="78.28515625" style="30" customWidth="1"/>
    <col min="2" max="2" width="12.28515625" style="30" customWidth="1"/>
    <col min="3" max="3" width="16" style="30" customWidth="1"/>
    <col min="4" max="4" width="12.42578125" style="30" customWidth="1"/>
    <col min="5" max="5" width="14" style="30" customWidth="1"/>
    <col min="6" max="6" width="9.140625" style="30" hidden="1" customWidth="1"/>
    <col min="7" max="7" width="10.28515625" style="30" customWidth="1"/>
    <col min="8" max="8" width="12.42578125" style="30" customWidth="1"/>
    <col min="9" max="254" width="9.140625" style="30" customWidth="1"/>
    <col min="255" max="16384" width="96.85546875" style="30"/>
  </cols>
  <sheetData>
    <row r="1" spans="1:9" ht="18.75" x14ac:dyDescent="0.3">
      <c r="A1" s="96" t="s">
        <v>164</v>
      </c>
      <c r="B1" s="96"/>
      <c r="C1" s="96"/>
      <c r="D1" s="96"/>
      <c r="E1" s="96"/>
      <c r="F1" s="79"/>
    </row>
    <row r="2" spans="1:9" ht="19.5" customHeight="1" x14ac:dyDescent="0.3">
      <c r="A2" s="96" t="s">
        <v>149</v>
      </c>
      <c r="B2" s="96"/>
      <c r="C2" s="96"/>
      <c r="D2" s="96"/>
      <c r="E2" s="96"/>
    </row>
    <row r="3" spans="1:9" ht="21" customHeight="1" x14ac:dyDescent="0.3">
      <c r="A3" s="97"/>
      <c r="B3" s="97"/>
      <c r="C3" s="97"/>
      <c r="D3" s="97"/>
      <c r="E3" s="97"/>
    </row>
    <row r="4" spans="1:9" ht="40.5" customHeight="1" x14ac:dyDescent="0.3">
      <c r="A4" s="98" t="s">
        <v>156</v>
      </c>
      <c r="B4" s="98"/>
      <c r="C4" s="98"/>
      <c r="D4" s="98"/>
      <c r="E4" s="98"/>
    </row>
    <row r="5" spans="1:9" ht="39" customHeight="1" x14ac:dyDescent="0.3">
      <c r="A5" s="99"/>
      <c r="B5" s="99"/>
      <c r="C5" s="99"/>
      <c r="D5" s="99"/>
      <c r="E5" s="99"/>
      <c r="F5" s="99"/>
    </row>
    <row r="6" spans="1:9" ht="36" customHeight="1" x14ac:dyDescent="0.3">
      <c r="A6" s="95" t="s">
        <v>109</v>
      </c>
      <c r="B6" s="95"/>
      <c r="C6" s="95"/>
      <c r="D6" s="95"/>
      <c r="E6" s="95"/>
    </row>
    <row r="7" spans="1:9" ht="21.75" customHeight="1" x14ac:dyDescent="0.3">
      <c r="A7" s="105"/>
      <c r="B7" s="105"/>
      <c r="C7" s="105"/>
      <c r="D7" s="105"/>
      <c r="E7" s="105"/>
    </row>
    <row r="8" spans="1:9" x14ac:dyDescent="0.2">
      <c r="A8" s="106" t="s">
        <v>0</v>
      </c>
      <c r="B8" s="107" t="s">
        <v>1</v>
      </c>
      <c r="C8" s="107" t="s">
        <v>2</v>
      </c>
      <c r="D8" s="107" t="s">
        <v>157</v>
      </c>
      <c r="E8" s="108" t="s">
        <v>3</v>
      </c>
    </row>
    <row r="9" spans="1:9" ht="84.75" customHeight="1" x14ac:dyDescent="0.2">
      <c r="A9" s="106"/>
      <c r="B9" s="109"/>
      <c r="C9" s="107"/>
      <c r="D9" s="107"/>
      <c r="E9" s="108"/>
    </row>
    <row r="10" spans="1:9" ht="60.75" x14ac:dyDescent="0.3">
      <c r="A10" s="80" t="s">
        <v>136</v>
      </c>
      <c r="B10" s="110"/>
      <c r="C10" s="40"/>
      <c r="D10" s="33"/>
      <c r="E10" s="18">
        <f>E11+E27</f>
        <v>5425.7</v>
      </c>
      <c r="F10" s="31"/>
      <c r="G10" s="84"/>
      <c r="H10" s="31"/>
      <c r="I10" s="31"/>
    </row>
    <row r="11" spans="1:9" ht="18.75" x14ac:dyDescent="0.3">
      <c r="A11" s="16" t="s">
        <v>137</v>
      </c>
      <c r="B11" s="32" t="s">
        <v>4</v>
      </c>
      <c r="C11" s="1"/>
      <c r="D11" s="33"/>
      <c r="E11" s="18">
        <f>E12+E16</f>
        <v>5341.7</v>
      </c>
      <c r="F11" s="31"/>
      <c r="G11" s="84"/>
      <c r="H11" s="31"/>
    </row>
    <row r="12" spans="1:9" ht="37.5" x14ac:dyDescent="0.3">
      <c r="A12" s="12" t="s">
        <v>5</v>
      </c>
      <c r="B12" s="32" t="s">
        <v>6</v>
      </c>
      <c r="C12" s="1"/>
      <c r="D12" s="33"/>
      <c r="E12" s="18">
        <f>E13</f>
        <v>1275.7</v>
      </c>
      <c r="F12" s="31"/>
      <c r="G12" s="84"/>
      <c r="H12" s="31"/>
    </row>
    <row r="13" spans="1:9" ht="18.75" x14ac:dyDescent="0.3">
      <c r="A13" s="16" t="s">
        <v>7</v>
      </c>
      <c r="B13" s="1" t="s">
        <v>6</v>
      </c>
      <c r="C13" s="1" t="s">
        <v>8</v>
      </c>
      <c r="D13" s="33"/>
      <c r="E13" s="18">
        <f>E14</f>
        <v>1275.7</v>
      </c>
      <c r="F13" s="31"/>
      <c r="G13" s="84"/>
      <c r="H13" s="31"/>
    </row>
    <row r="14" spans="1:9" ht="75" x14ac:dyDescent="0.3">
      <c r="A14" s="14" t="s">
        <v>9</v>
      </c>
      <c r="B14" s="5" t="s">
        <v>6</v>
      </c>
      <c r="C14" s="5" t="s">
        <v>8</v>
      </c>
      <c r="D14" s="7">
        <v>100</v>
      </c>
      <c r="E14" s="15">
        <f>E15</f>
        <v>1275.7</v>
      </c>
      <c r="F14" s="31"/>
      <c r="G14" s="84"/>
      <c r="H14" s="31"/>
    </row>
    <row r="15" spans="1:9" ht="37.5" x14ac:dyDescent="0.3">
      <c r="A15" s="14" t="s">
        <v>10</v>
      </c>
      <c r="B15" s="5" t="s">
        <v>6</v>
      </c>
      <c r="C15" s="5" t="s">
        <v>8</v>
      </c>
      <c r="D15" s="7">
        <v>120</v>
      </c>
      <c r="E15" s="15">
        <v>1275.7</v>
      </c>
      <c r="F15" s="31"/>
      <c r="G15" s="84"/>
      <c r="H15" s="31"/>
    </row>
    <row r="16" spans="1:9" s="35" customFormat="1" ht="56.25" x14ac:dyDescent="0.3">
      <c r="A16" s="12" t="s">
        <v>112</v>
      </c>
      <c r="B16" s="111" t="s">
        <v>11</v>
      </c>
      <c r="C16" s="111"/>
      <c r="D16" s="34"/>
      <c r="E16" s="112">
        <f>E17+E20</f>
        <v>4066</v>
      </c>
      <c r="F16" s="31"/>
      <c r="G16" s="84"/>
      <c r="H16" s="31"/>
    </row>
    <row r="17" spans="1:8" ht="37.5" x14ac:dyDescent="0.3">
      <c r="A17" s="81" t="s">
        <v>12</v>
      </c>
      <c r="B17" s="1" t="s">
        <v>11</v>
      </c>
      <c r="C17" s="1" t="s">
        <v>13</v>
      </c>
      <c r="D17" s="33"/>
      <c r="E17" s="18">
        <f>E18</f>
        <v>292.7</v>
      </c>
      <c r="F17" s="31"/>
      <c r="G17" s="84"/>
      <c r="H17" s="31"/>
    </row>
    <row r="18" spans="1:8" ht="75" x14ac:dyDescent="0.3">
      <c r="A18" s="14" t="s">
        <v>9</v>
      </c>
      <c r="B18" s="5" t="s">
        <v>11</v>
      </c>
      <c r="C18" s="5" t="s">
        <v>13</v>
      </c>
      <c r="D18" s="7">
        <v>100</v>
      </c>
      <c r="E18" s="15">
        <f>E19</f>
        <v>292.7</v>
      </c>
      <c r="F18" s="31"/>
      <c r="G18" s="84"/>
      <c r="H18" s="31"/>
    </row>
    <row r="19" spans="1:8" ht="37.5" x14ac:dyDescent="0.3">
      <c r="A19" s="14" t="s">
        <v>10</v>
      </c>
      <c r="B19" s="5" t="s">
        <v>11</v>
      </c>
      <c r="C19" s="5" t="s">
        <v>13</v>
      </c>
      <c r="D19" s="7">
        <v>120</v>
      </c>
      <c r="E19" s="15">
        <v>292.7</v>
      </c>
      <c r="F19" s="31"/>
      <c r="G19" s="84"/>
      <c r="H19" s="31"/>
    </row>
    <row r="20" spans="1:8" ht="36.75" customHeight="1" x14ac:dyDescent="0.3">
      <c r="A20" s="17" t="s">
        <v>14</v>
      </c>
      <c r="B20" s="4" t="s">
        <v>11</v>
      </c>
      <c r="C20" s="4" t="s">
        <v>15</v>
      </c>
      <c r="D20" s="33"/>
      <c r="E20" s="18">
        <f>E21+E23+E25</f>
        <v>3773.3</v>
      </c>
      <c r="F20" s="31"/>
      <c r="G20" s="84"/>
      <c r="H20" s="31"/>
    </row>
    <row r="21" spans="1:8" ht="75" x14ac:dyDescent="0.3">
      <c r="A21" s="14" t="s">
        <v>9</v>
      </c>
      <c r="B21" s="5" t="s">
        <v>11</v>
      </c>
      <c r="C21" s="6" t="s">
        <v>15</v>
      </c>
      <c r="D21" s="7">
        <v>100</v>
      </c>
      <c r="E21" s="15">
        <f>E22</f>
        <v>2168.9</v>
      </c>
      <c r="F21" s="31"/>
      <c r="G21" s="84"/>
      <c r="H21" s="31"/>
    </row>
    <row r="22" spans="1:8" ht="37.5" x14ac:dyDescent="0.3">
      <c r="A22" s="14" t="s">
        <v>10</v>
      </c>
      <c r="B22" s="5" t="s">
        <v>11</v>
      </c>
      <c r="C22" s="6" t="s">
        <v>15</v>
      </c>
      <c r="D22" s="7">
        <v>120</v>
      </c>
      <c r="E22" s="15">
        <v>2168.9</v>
      </c>
      <c r="F22" s="31"/>
      <c r="G22" s="84"/>
      <c r="H22" s="31"/>
    </row>
    <row r="23" spans="1:8" ht="37.5" x14ac:dyDescent="0.3">
      <c r="A23" s="14" t="s">
        <v>111</v>
      </c>
      <c r="B23" s="5" t="s">
        <v>11</v>
      </c>
      <c r="C23" s="6" t="s">
        <v>15</v>
      </c>
      <c r="D23" s="7">
        <v>200</v>
      </c>
      <c r="E23" s="15">
        <f>E24</f>
        <v>1589.7</v>
      </c>
      <c r="F23" s="31"/>
      <c r="G23" s="31"/>
      <c r="H23" s="31"/>
    </row>
    <row r="24" spans="1:8" ht="37.5" x14ac:dyDescent="0.3">
      <c r="A24" s="14" t="s">
        <v>16</v>
      </c>
      <c r="B24" s="5" t="s">
        <v>11</v>
      </c>
      <c r="C24" s="6" t="s">
        <v>15</v>
      </c>
      <c r="D24" s="7">
        <v>240</v>
      </c>
      <c r="E24" s="15">
        <v>1589.7</v>
      </c>
      <c r="F24" s="31"/>
      <c r="G24" s="31"/>
      <c r="H24" s="31"/>
    </row>
    <row r="25" spans="1:8" ht="18.75" x14ac:dyDescent="0.3">
      <c r="A25" s="13" t="s">
        <v>17</v>
      </c>
      <c r="B25" s="5" t="s">
        <v>11</v>
      </c>
      <c r="C25" s="6" t="s">
        <v>15</v>
      </c>
      <c r="D25" s="7">
        <v>800</v>
      </c>
      <c r="E25" s="15">
        <f>E26</f>
        <v>14.7</v>
      </c>
      <c r="F25" s="31"/>
      <c r="G25" s="31"/>
      <c r="H25" s="31"/>
    </row>
    <row r="26" spans="1:8" ht="18.75" x14ac:dyDescent="0.3">
      <c r="A26" s="13" t="s">
        <v>18</v>
      </c>
      <c r="B26" s="5" t="s">
        <v>11</v>
      </c>
      <c r="C26" s="6" t="s">
        <v>15</v>
      </c>
      <c r="D26" s="7">
        <v>850</v>
      </c>
      <c r="E26" s="15">
        <v>14.7</v>
      </c>
      <c r="F26" s="31"/>
      <c r="G26" s="31"/>
      <c r="H26" s="31"/>
    </row>
    <row r="27" spans="1:8" ht="18.75" x14ac:dyDescent="0.3">
      <c r="A27" s="16" t="s">
        <v>138</v>
      </c>
      <c r="B27" s="1" t="s">
        <v>31</v>
      </c>
      <c r="C27" s="4"/>
      <c r="D27" s="40"/>
      <c r="E27" s="18">
        <f>E28</f>
        <v>84</v>
      </c>
      <c r="F27" s="31"/>
      <c r="G27" s="31"/>
      <c r="H27" s="31"/>
    </row>
    <row r="28" spans="1:8" ht="56.25" x14ac:dyDescent="0.3">
      <c r="A28" s="12" t="s">
        <v>32</v>
      </c>
      <c r="B28" s="1" t="s">
        <v>31</v>
      </c>
      <c r="C28" s="1" t="s">
        <v>33</v>
      </c>
      <c r="D28" s="40"/>
      <c r="E28" s="55">
        <f>E29</f>
        <v>84</v>
      </c>
      <c r="F28" s="31"/>
      <c r="G28" s="31"/>
      <c r="H28" s="31"/>
    </row>
    <row r="29" spans="1:8" ht="18.75" x14ac:dyDescent="0.3">
      <c r="A29" s="13" t="s">
        <v>17</v>
      </c>
      <c r="B29" s="5" t="s">
        <v>31</v>
      </c>
      <c r="C29" s="5" t="s">
        <v>33</v>
      </c>
      <c r="D29" s="7">
        <v>800</v>
      </c>
      <c r="E29" s="15">
        <f>E30</f>
        <v>84</v>
      </c>
      <c r="F29" s="31"/>
      <c r="G29" s="31"/>
      <c r="H29" s="31"/>
    </row>
    <row r="30" spans="1:8" ht="18.75" x14ac:dyDescent="0.3">
      <c r="A30" s="13" t="s">
        <v>34</v>
      </c>
      <c r="B30" s="5" t="s">
        <v>31</v>
      </c>
      <c r="C30" s="5" t="s">
        <v>33</v>
      </c>
      <c r="D30" s="7">
        <v>850</v>
      </c>
      <c r="E30" s="15">
        <v>84</v>
      </c>
      <c r="F30" s="31"/>
      <c r="G30" s="31"/>
      <c r="H30" s="31"/>
    </row>
    <row r="31" spans="1:8" ht="60.75" x14ac:dyDescent="0.3">
      <c r="A31" s="80" t="s">
        <v>139</v>
      </c>
      <c r="B31" s="1"/>
      <c r="C31" s="4"/>
      <c r="D31" s="38"/>
      <c r="E31" s="18">
        <f>E32+E64+E69+E77+E111+E136+E147+E163+E176</f>
        <v>83208.5</v>
      </c>
      <c r="F31" s="31"/>
      <c r="G31" s="31"/>
    </row>
    <row r="32" spans="1:8" ht="18.75" x14ac:dyDescent="0.3">
      <c r="A32" s="16" t="s">
        <v>19</v>
      </c>
      <c r="B32" s="32" t="s">
        <v>4</v>
      </c>
      <c r="C32" s="4"/>
      <c r="D32" s="33"/>
      <c r="E32" s="18">
        <f>E33+E52+E56</f>
        <v>14572.600000000002</v>
      </c>
      <c r="F32" s="31"/>
      <c r="G32" s="31"/>
      <c r="H32" s="31"/>
    </row>
    <row r="33" spans="1:8" ht="61.5" customHeight="1" x14ac:dyDescent="0.3">
      <c r="A33" s="12" t="s">
        <v>20</v>
      </c>
      <c r="B33" s="1" t="s">
        <v>21</v>
      </c>
      <c r="C33" s="1"/>
      <c r="D33" s="39"/>
      <c r="E33" s="18">
        <f>E34+E37+E44+E47</f>
        <v>14205.100000000002</v>
      </c>
      <c r="F33" s="31"/>
      <c r="G33" s="31"/>
      <c r="H33" s="31"/>
    </row>
    <row r="34" spans="1:8" ht="75" x14ac:dyDescent="0.3">
      <c r="A34" s="17" t="s">
        <v>110</v>
      </c>
      <c r="B34" s="1" t="s">
        <v>21</v>
      </c>
      <c r="C34" s="1" t="s">
        <v>22</v>
      </c>
      <c r="D34" s="33"/>
      <c r="E34" s="18">
        <f>E35</f>
        <v>1275.7</v>
      </c>
      <c r="F34" s="31"/>
      <c r="G34" s="31"/>
      <c r="H34" s="31"/>
    </row>
    <row r="35" spans="1:8" ht="75" x14ac:dyDescent="0.3">
      <c r="A35" s="14" t="s">
        <v>9</v>
      </c>
      <c r="B35" s="5" t="s">
        <v>21</v>
      </c>
      <c r="C35" s="5" t="s">
        <v>22</v>
      </c>
      <c r="D35" s="7">
        <v>100</v>
      </c>
      <c r="E35" s="15">
        <f>E36</f>
        <v>1275.7</v>
      </c>
      <c r="F35" s="31"/>
      <c r="G35" s="31"/>
      <c r="H35" s="31"/>
    </row>
    <row r="36" spans="1:8" ht="37.5" x14ac:dyDescent="0.3">
      <c r="A36" s="14" t="s">
        <v>10</v>
      </c>
      <c r="B36" s="5" t="s">
        <v>21</v>
      </c>
      <c r="C36" s="5" t="s">
        <v>22</v>
      </c>
      <c r="D36" s="7">
        <v>120</v>
      </c>
      <c r="E36" s="15">
        <v>1275.7</v>
      </c>
      <c r="F36" s="31"/>
      <c r="G36" s="31"/>
      <c r="H36" s="31"/>
    </row>
    <row r="37" spans="1:8" ht="56.25" x14ac:dyDescent="0.3">
      <c r="A37" s="17" t="s">
        <v>23</v>
      </c>
      <c r="B37" s="4" t="s">
        <v>21</v>
      </c>
      <c r="C37" s="1" t="s">
        <v>24</v>
      </c>
      <c r="D37" s="40"/>
      <c r="E37" s="18">
        <f>E38+E40+E42</f>
        <v>11102.300000000001</v>
      </c>
      <c r="F37" s="31"/>
      <c r="G37" s="31"/>
      <c r="H37" s="31"/>
    </row>
    <row r="38" spans="1:8" ht="75" x14ac:dyDescent="0.3">
      <c r="A38" s="14" t="s">
        <v>9</v>
      </c>
      <c r="B38" s="5" t="s">
        <v>21</v>
      </c>
      <c r="C38" s="5" t="s">
        <v>24</v>
      </c>
      <c r="D38" s="7">
        <v>100</v>
      </c>
      <c r="E38" s="15">
        <f>E39</f>
        <v>9669.7000000000007</v>
      </c>
      <c r="F38" s="31"/>
      <c r="G38" s="31"/>
      <c r="H38" s="31"/>
    </row>
    <row r="39" spans="1:8" ht="37.5" x14ac:dyDescent="0.3">
      <c r="A39" s="14" t="s">
        <v>16</v>
      </c>
      <c r="B39" s="5" t="s">
        <v>21</v>
      </c>
      <c r="C39" s="5" t="s">
        <v>24</v>
      </c>
      <c r="D39" s="7">
        <v>120</v>
      </c>
      <c r="E39" s="15">
        <v>9669.7000000000007</v>
      </c>
      <c r="F39" s="31"/>
      <c r="G39" s="31"/>
      <c r="H39" s="31"/>
    </row>
    <row r="40" spans="1:8" ht="37.5" x14ac:dyDescent="0.3">
      <c r="A40" s="14" t="s">
        <v>111</v>
      </c>
      <c r="B40" s="5" t="s">
        <v>21</v>
      </c>
      <c r="C40" s="5" t="s">
        <v>24</v>
      </c>
      <c r="D40" s="7">
        <v>200</v>
      </c>
      <c r="E40" s="15">
        <f>E41</f>
        <v>1423.6</v>
      </c>
      <c r="F40" s="31"/>
      <c r="G40" s="31"/>
      <c r="H40" s="31"/>
    </row>
    <row r="41" spans="1:8" ht="37.5" x14ac:dyDescent="0.3">
      <c r="A41" s="14" t="s">
        <v>16</v>
      </c>
      <c r="B41" s="5" t="s">
        <v>21</v>
      </c>
      <c r="C41" s="5" t="s">
        <v>24</v>
      </c>
      <c r="D41" s="7">
        <v>240</v>
      </c>
      <c r="E41" s="15">
        <v>1423.6</v>
      </c>
      <c r="F41" s="31"/>
      <c r="G41" s="31"/>
      <c r="H41" s="31"/>
    </row>
    <row r="42" spans="1:8" ht="18.75" x14ac:dyDescent="0.3">
      <c r="A42" s="13" t="s">
        <v>17</v>
      </c>
      <c r="B42" s="5" t="s">
        <v>21</v>
      </c>
      <c r="C42" s="5" t="s">
        <v>24</v>
      </c>
      <c r="D42" s="7">
        <v>800</v>
      </c>
      <c r="E42" s="15">
        <f>E43</f>
        <v>9</v>
      </c>
      <c r="F42" s="31"/>
      <c r="G42" s="31"/>
      <c r="H42" s="31"/>
    </row>
    <row r="43" spans="1:8" ht="18.75" x14ac:dyDescent="0.3">
      <c r="A43" s="13" t="s">
        <v>18</v>
      </c>
      <c r="B43" s="5" t="s">
        <v>21</v>
      </c>
      <c r="C43" s="5" t="s">
        <v>24</v>
      </c>
      <c r="D43" s="7">
        <v>850</v>
      </c>
      <c r="E43" s="15">
        <v>9</v>
      </c>
      <c r="F43" s="31"/>
      <c r="G43" s="31"/>
      <c r="H43" s="31"/>
    </row>
    <row r="44" spans="1:8" ht="75" x14ac:dyDescent="0.3">
      <c r="A44" s="17" t="s">
        <v>25</v>
      </c>
      <c r="B44" s="4" t="s">
        <v>21</v>
      </c>
      <c r="C44" s="4" t="s">
        <v>26</v>
      </c>
      <c r="D44" s="41"/>
      <c r="E44" s="18">
        <f>E45</f>
        <v>7.2</v>
      </c>
      <c r="F44" s="31"/>
      <c r="G44" s="31"/>
      <c r="H44" s="31"/>
    </row>
    <row r="45" spans="1:8" ht="37.5" x14ac:dyDescent="0.3">
      <c r="A45" s="14" t="s">
        <v>111</v>
      </c>
      <c r="B45" s="6" t="s">
        <v>21</v>
      </c>
      <c r="C45" s="6" t="s">
        <v>26</v>
      </c>
      <c r="D45" s="41">
        <v>200</v>
      </c>
      <c r="E45" s="15">
        <f>E46</f>
        <v>7.2</v>
      </c>
      <c r="F45" s="31"/>
      <c r="G45" s="31"/>
      <c r="H45" s="31"/>
    </row>
    <row r="46" spans="1:8" ht="37.5" x14ac:dyDescent="0.3">
      <c r="A46" s="42" t="s">
        <v>16</v>
      </c>
      <c r="B46" s="6" t="s">
        <v>21</v>
      </c>
      <c r="C46" s="6" t="s">
        <v>26</v>
      </c>
      <c r="D46" s="41">
        <v>240</v>
      </c>
      <c r="E46" s="15">
        <v>7.2</v>
      </c>
      <c r="F46" s="31"/>
      <c r="G46" s="31"/>
      <c r="H46" s="31"/>
    </row>
    <row r="47" spans="1:8" ht="75" x14ac:dyDescent="0.3">
      <c r="A47" s="81" t="s">
        <v>113</v>
      </c>
      <c r="B47" s="82" t="s">
        <v>21</v>
      </c>
      <c r="C47" s="4" t="s">
        <v>27</v>
      </c>
      <c r="D47" s="43"/>
      <c r="E47" s="18">
        <f>E48+E50</f>
        <v>1819.9</v>
      </c>
      <c r="F47" s="31"/>
      <c r="G47" s="31"/>
      <c r="H47" s="31"/>
    </row>
    <row r="48" spans="1:8" ht="75" x14ac:dyDescent="0.3">
      <c r="A48" s="36" t="s">
        <v>9</v>
      </c>
      <c r="B48" s="6" t="s">
        <v>21</v>
      </c>
      <c r="C48" s="6" t="s">
        <v>27</v>
      </c>
      <c r="D48" s="43">
        <v>100</v>
      </c>
      <c r="E48" s="15">
        <f>E49</f>
        <v>1689</v>
      </c>
      <c r="F48" s="31"/>
      <c r="G48" s="31"/>
      <c r="H48" s="31"/>
    </row>
    <row r="49" spans="1:8" ht="37.5" x14ac:dyDescent="0.3">
      <c r="A49" s="36" t="s">
        <v>10</v>
      </c>
      <c r="B49" s="6" t="s">
        <v>21</v>
      </c>
      <c r="C49" s="6" t="s">
        <v>27</v>
      </c>
      <c r="D49" s="43">
        <v>120</v>
      </c>
      <c r="E49" s="15">
        <v>1689</v>
      </c>
      <c r="F49" s="31"/>
      <c r="G49" s="31"/>
      <c r="H49" s="31"/>
    </row>
    <row r="50" spans="1:8" ht="37.5" x14ac:dyDescent="0.3">
      <c r="A50" s="14" t="s">
        <v>111</v>
      </c>
      <c r="B50" s="6" t="s">
        <v>21</v>
      </c>
      <c r="C50" s="6" t="s">
        <v>27</v>
      </c>
      <c r="D50" s="43">
        <v>200</v>
      </c>
      <c r="E50" s="15">
        <f>E51</f>
        <v>130.9</v>
      </c>
      <c r="F50" s="31"/>
      <c r="G50" s="31"/>
      <c r="H50" s="31"/>
    </row>
    <row r="51" spans="1:8" ht="37.5" x14ac:dyDescent="0.3">
      <c r="A51" s="14" t="s">
        <v>16</v>
      </c>
      <c r="B51" s="6" t="s">
        <v>21</v>
      </c>
      <c r="C51" s="6" t="s">
        <v>27</v>
      </c>
      <c r="D51" s="43">
        <v>240</v>
      </c>
      <c r="E51" s="15">
        <v>130.9</v>
      </c>
      <c r="F51" s="31"/>
      <c r="G51" s="31"/>
      <c r="H51" s="31"/>
    </row>
    <row r="52" spans="1:8" ht="18.75" x14ac:dyDescent="0.3">
      <c r="A52" s="44" t="s">
        <v>140</v>
      </c>
      <c r="B52" s="4" t="s">
        <v>28</v>
      </c>
      <c r="C52" s="4"/>
      <c r="D52" s="45"/>
      <c r="E52" s="18">
        <f>E53</f>
        <v>30</v>
      </c>
      <c r="F52" s="31"/>
      <c r="G52" s="31"/>
    </row>
    <row r="53" spans="1:8" ht="18.75" x14ac:dyDescent="0.3">
      <c r="A53" s="44" t="s">
        <v>141</v>
      </c>
      <c r="B53" s="4" t="s">
        <v>28</v>
      </c>
      <c r="C53" s="1" t="s">
        <v>29</v>
      </c>
      <c r="D53" s="45"/>
      <c r="E53" s="18">
        <f>E54</f>
        <v>30</v>
      </c>
      <c r="F53" s="31"/>
      <c r="G53" s="31"/>
    </row>
    <row r="54" spans="1:8" ht="18.75" x14ac:dyDescent="0.3">
      <c r="A54" s="46" t="s">
        <v>17</v>
      </c>
      <c r="B54" s="6" t="s">
        <v>28</v>
      </c>
      <c r="C54" s="5" t="s">
        <v>29</v>
      </c>
      <c r="D54" s="43">
        <v>800</v>
      </c>
      <c r="E54" s="15">
        <f>E55</f>
        <v>30</v>
      </c>
      <c r="F54" s="31"/>
      <c r="G54" s="31"/>
    </row>
    <row r="55" spans="1:8" ht="18.75" x14ac:dyDescent="0.3">
      <c r="A55" s="46" t="s">
        <v>30</v>
      </c>
      <c r="B55" s="6" t="s">
        <v>28</v>
      </c>
      <c r="C55" s="5" t="s">
        <v>29</v>
      </c>
      <c r="D55" s="43">
        <v>870</v>
      </c>
      <c r="E55" s="15">
        <v>30</v>
      </c>
      <c r="F55" s="31"/>
      <c r="G55" s="31"/>
    </row>
    <row r="56" spans="1:8" ht="18.75" x14ac:dyDescent="0.3">
      <c r="A56" s="16" t="s">
        <v>138</v>
      </c>
      <c r="B56" s="1" t="s">
        <v>31</v>
      </c>
      <c r="C56" s="5"/>
      <c r="D56" s="37"/>
      <c r="E56" s="18">
        <f>E58+E61</f>
        <v>337.5</v>
      </c>
      <c r="F56" s="100">
        <f>F57+F69</f>
        <v>0</v>
      </c>
      <c r="G56" s="31"/>
      <c r="H56" s="31"/>
    </row>
    <row r="57" spans="1:8" ht="18.75" x14ac:dyDescent="0.3">
      <c r="A57" s="16" t="s">
        <v>150</v>
      </c>
      <c r="B57" s="1" t="s">
        <v>31</v>
      </c>
      <c r="C57" s="5"/>
      <c r="D57" s="37"/>
      <c r="E57" s="18">
        <f t="shared" ref="E57:F59" si="0">E58</f>
        <v>200</v>
      </c>
      <c r="F57" s="101">
        <f t="shared" si="0"/>
        <v>0</v>
      </c>
      <c r="G57" s="31"/>
      <c r="H57" s="31"/>
    </row>
    <row r="58" spans="1:8" ht="112.5" x14ac:dyDescent="0.3">
      <c r="A58" s="113" t="s">
        <v>151</v>
      </c>
      <c r="B58" s="1" t="s">
        <v>31</v>
      </c>
      <c r="C58" s="1" t="s">
        <v>152</v>
      </c>
      <c r="D58" s="33"/>
      <c r="E58" s="18">
        <f t="shared" si="0"/>
        <v>200</v>
      </c>
      <c r="F58" s="102">
        <f t="shared" si="0"/>
        <v>0</v>
      </c>
      <c r="G58" s="31"/>
      <c r="H58" s="31"/>
    </row>
    <row r="59" spans="1:8" ht="18.75" x14ac:dyDescent="0.3">
      <c r="A59" s="13" t="s">
        <v>17</v>
      </c>
      <c r="B59" s="5" t="s">
        <v>31</v>
      </c>
      <c r="C59" s="5" t="s">
        <v>152</v>
      </c>
      <c r="D59" s="7">
        <v>800</v>
      </c>
      <c r="E59" s="15">
        <f t="shared" si="0"/>
        <v>200</v>
      </c>
      <c r="F59" s="102">
        <f t="shared" si="0"/>
        <v>0</v>
      </c>
      <c r="G59" s="31"/>
      <c r="H59" s="31"/>
    </row>
    <row r="60" spans="1:8" ht="18.75" x14ac:dyDescent="0.3">
      <c r="A60" s="13" t="s">
        <v>153</v>
      </c>
      <c r="B60" s="5" t="s">
        <v>31</v>
      </c>
      <c r="C60" s="5" t="s">
        <v>152</v>
      </c>
      <c r="D60" s="7">
        <v>830</v>
      </c>
      <c r="E60" s="15">
        <v>200</v>
      </c>
      <c r="F60" s="102">
        <f>F61</f>
        <v>0</v>
      </c>
      <c r="G60" s="31"/>
      <c r="H60" s="31"/>
    </row>
    <row r="61" spans="1:8" ht="18.75" x14ac:dyDescent="0.3">
      <c r="A61" s="85" t="s">
        <v>154</v>
      </c>
      <c r="B61" s="1" t="s">
        <v>31</v>
      </c>
      <c r="C61" s="1" t="s">
        <v>155</v>
      </c>
      <c r="D61" s="40"/>
      <c r="E61" s="87">
        <f>E62</f>
        <v>137.5</v>
      </c>
      <c r="F61" s="103"/>
      <c r="G61" s="31"/>
      <c r="H61" s="31"/>
    </row>
    <row r="62" spans="1:8" ht="19.5" customHeight="1" x14ac:dyDescent="0.3">
      <c r="A62" s="14" t="s">
        <v>111</v>
      </c>
      <c r="B62" s="6" t="s">
        <v>31</v>
      </c>
      <c r="C62" s="5" t="s">
        <v>155</v>
      </c>
      <c r="D62" s="43">
        <v>200</v>
      </c>
      <c r="E62" s="86">
        <f>E63</f>
        <v>137.5</v>
      </c>
      <c r="F62" s="104" t="e">
        <f>F63</f>
        <v>#REF!</v>
      </c>
      <c r="G62" s="31"/>
      <c r="H62" s="31"/>
    </row>
    <row r="63" spans="1:8" ht="19.5" customHeight="1" x14ac:dyDescent="0.3">
      <c r="A63" s="14" t="s">
        <v>16</v>
      </c>
      <c r="B63" s="6" t="s">
        <v>31</v>
      </c>
      <c r="C63" s="5" t="s">
        <v>155</v>
      </c>
      <c r="D63" s="43">
        <v>240</v>
      </c>
      <c r="E63" s="15">
        <v>137.5</v>
      </c>
      <c r="F63" s="102" t="e">
        <f>#REF!</f>
        <v>#REF!</v>
      </c>
      <c r="G63" s="31"/>
      <c r="H63" s="31"/>
    </row>
    <row r="64" spans="1:8" ht="37.5" x14ac:dyDescent="0.3">
      <c r="A64" s="12" t="s">
        <v>44</v>
      </c>
      <c r="B64" s="1" t="s">
        <v>45</v>
      </c>
      <c r="C64" s="1"/>
      <c r="D64" s="7"/>
      <c r="E64" s="18">
        <f>E65</f>
        <v>50</v>
      </c>
      <c r="F64" s="31"/>
      <c r="G64" s="31"/>
      <c r="H64" s="31"/>
    </row>
    <row r="65" spans="1:8" ht="44.25" customHeight="1" x14ac:dyDescent="0.3">
      <c r="A65" s="12" t="s">
        <v>115</v>
      </c>
      <c r="B65" s="1" t="s">
        <v>46</v>
      </c>
      <c r="C65" s="1"/>
      <c r="D65" s="7"/>
      <c r="E65" s="18">
        <f>E66</f>
        <v>50</v>
      </c>
      <c r="F65" s="31"/>
      <c r="G65" s="31"/>
      <c r="H65" s="31"/>
    </row>
    <row r="66" spans="1:8" ht="93.75" x14ac:dyDescent="0.3">
      <c r="A66" s="12" t="s">
        <v>106</v>
      </c>
      <c r="B66" s="1" t="s">
        <v>46</v>
      </c>
      <c r="C66" s="1" t="s">
        <v>47</v>
      </c>
      <c r="D66" s="33"/>
      <c r="E66" s="18">
        <f>E67</f>
        <v>50</v>
      </c>
      <c r="F66" s="31"/>
      <c r="G66" s="31"/>
      <c r="H66" s="31"/>
    </row>
    <row r="67" spans="1:8" ht="37.5" x14ac:dyDescent="0.3">
      <c r="A67" s="14" t="s">
        <v>111</v>
      </c>
      <c r="B67" s="5" t="s">
        <v>46</v>
      </c>
      <c r="C67" s="5" t="s">
        <v>47</v>
      </c>
      <c r="D67" s="7">
        <v>200</v>
      </c>
      <c r="E67" s="47">
        <f>E68</f>
        <v>50</v>
      </c>
      <c r="F67" s="31"/>
      <c r="G67" s="31"/>
      <c r="H67" s="31"/>
    </row>
    <row r="68" spans="1:8" ht="37.5" x14ac:dyDescent="0.3">
      <c r="A68" s="14" t="s">
        <v>16</v>
      </c>
      <c r="B68" s="5" t="s">
        <v>46</v>
      </c>
      <c r="C68" s="5" t="s">
        <v>142</v>
      </c>
      <c r="D68" s="7">
        <v>240</v>
      </c>
      <c r="E68" s="20">
        <v>50</v>
      </c>
      <c r="F68" s="31"/>
      <c r="G68" s="31"/>
      <c r="H68" s="31"/>
    </row>
    <row r="69" spans="1:8" ht="18.75" x14ac:dyDescent="0.3">
      <c r="A69" s="16" t="s">
        <v>103</v>
      </c>
      <c r="B69" s="1" t="s">
        <v>102</v>
      </c>
      <c r="C69" s="1"/>
      <c r="D69" s="40"/>
      <c r="E69" s="3">
        <f>E70</f>
        <v>741.8</v>
      </c>
      <c r="F69" s="31"/>
      <c r="G69" s="31"/>
      <c r="H69" s="31"/>
    </row>
    <row r="70" spans="1:8" ht="18.75" x14ac:dyDescent="0.3">
      <c r="A70" s="16" t="s">
        <v>105</v>
      </c>
      <c r="B70" s="1" t="s">
        <v>104</v>
      </c>
      <c r="C70" s="1"/>
      <c r="D70" s="40"/>
      <c r="E70" s="3">
        <f>E72</f>
        <v>741.8</v>
      </c>
      <c r="F70" s="31"/>
      <c r="G70" s="31"/>
      <c r="H70" s="31"/>
    </row>
    <row r="71" spans="1:8" ht="56.25" x14ac:dyDescent="0.3">
      <c r="A71" s="12" t="s">
        <v>52</v>
      </c>
      <c r="B71" s="1" t="s">
        <v>104</v>
      </c>
      <c r="C71" s="1"/>
      <c r="D71" s="40"/>
      <c r="E71" s="3">
        <f>E72</f>
        <v>741.8</v>
      </c>
      <c r="F71" s="31"/>
      <c r="G71" s="31"/>
      <c r="H71" s="31"/>
    </row>
    <row r="72" spans="1:8" ht="56.25" x14ac:dyDescent="0.3">
      <c r="A72" s="21" t="s">
        <v>101</v>
      </c>
      <c r="B72" s="1" t="s">
        <v>104</v>
      </c>
      <c r="C72" s="4" t="s">
        <v>70</v>
      </c>
      <c r="D72" s="40"/>
      <c r="E72" s="3">
        <f>E73+E75</f>
        <v>741.8</v>
      </c>
      <c r="F72" s="31"/>
      <c r="G72" s="31"/>
      <c r="H72" s="31"/>
    </row>
    <row r="73" spans="1:8" ht="75" x14ac:dyDescent="0.3">
      <c r="A73" s="114" t="s">
        <v>9</v>
      </c>
      <c r="B73" s="5" t="s">
        <v>104</v>
      </c>
      <c r="C73" s="6" t="s">
        <v>70</v>
      </c>
      <c r="D73" s="7">
        <v>100</v>
      </c>
      <c r="E73" s="15">
        <f>E74</f>
        <v>610.4</v>
      </c>
      <c r="F73" s="31"/>
      <c r="G73" s="31"/>
      <c r="H73" s="31"/>
    </row>
    <row r="74" spans="1:8" ht="18.75" x14ac:dyDescent="0.3">
      <c r="A74" s="13" t="s">
        <v>64</v>
      </c>
      <c r="B74" s="5" t="s">
        <v>104</v>
      </c>
      <c r="C74" s="6" t="s">
        <v>70</v>
      </c>
      <c r="D74" s="7">
        <v>110</v>
      </c>
      <c r="E74" s="15">
        <v>610.4</v>
      </c>
      <c r="F74" s="31"/>
      <c r="G74" s="31"/>
      <c r="H74" s="31"/>
    </row>
    <row r="75" spans="1:8" ht="37.5" x14ac:dyDescent="0.3">
      <c r="A75" s="14" t="s">
        <v>111</v>
      </c>
      <c r="B75" s="5" t="s">
        <v>104</v>
      </c>
      <c r="C75" s="6" t="s">
        <v>70</v>
      </c>
      <c r="D75" s="7">
        <v>200</v>
      </c>
      <c r="E75" s="15">
        <f>E76</f>
        <v>131.4</v>
      </c>
      <c r="F75" s="31"/>
      <c r="G75" s="31"/>
      <c r="H75" s="31"/>
    </row>
    <row r="76" spans="1:8" ht="37.5" x14ac:dyDescent="0.3">
      <c r="A76" s="14" t="s">
        <v>16</v>
      </c>
      <c r="B76" s="5" t="s">
        <v>104</v>
      </c>
      <c r="C76" s="6" t="s">
        <v>70</v>
      </c>
      <c r="D76" s="7">
        <v>240</v>
      </c>
      <c r="E76" s="15">
        <v>131.4</v>
      </c>
      <c r="F76" s="31"/>
      <c r="G76" s="31"/>
      <c r="H76" s="31"/>
    </row>
    <row r="77" spans="1:8" ht="18.75" x14ac:dyDescent="0.3">
      <c r="A77" s="16" t="s">
        <v>48</v>
      </c>
      <c r="B77" s="1" t="s">
        <v>49</v>
      </c>
      <c r="C77" s="1"/>
      <c r="D77" s="48"/>
      <c r="E77" s="18">
        <f>E78</f>
        <v>32598.1</v>
      </c>
      <c r="F77" s="31"/>
      <c r="G77" s="31"/>
      <c r="H77" s="31"/>
    </row>
    <row r="78" spans="1:8" ht="18" customHeight="1" x14ac:dyDescent="0.3">
      <c r="A78" s="49" t="s">
        <v>50</v>
      </c>
      <c r="B78" s="4" t="s">
        <v>51</v>
      </c>
      <c r="C78" s="4"/>
      <c r="D78" s="48"/>
      <c r="E78" s="54">
        <f>E79+E86</f>
        <v>32598.1</v>
      </c>
      <c r="F78" s="31"/>
      <c r="G78" s="31"/>
      <c r="H78" s="31"/>
    </row>
    <row r="79" spans="1:8" ht="54" customHeight="1" x14ac:dyDescent="0.3">
      <c r="A79" s="12" t="s">
        <v>108</v>
      </c>
      <c r="B79" s="115" t="s">
        <v>51</v>
      </c>
      <c r="C79" s="90" t="s">
        <v>63</v>
      </c>
      <c r="D79" s="91"/>
      <c r="E79" s="92">
        <f>E80+E82+E84</f>
        <v>9221.6</v>
      </c>
      <c r="F79" s="31"/>
      <c r="G79" s="31"/>
      <c r="H79" s="31"/>
    </row>
    <row r="80" spans="1:8" ht="84" customHeight="1" x14ac:dyDescent="0.3">
      <c r="A80" s="14" t="s">
        <v>9</v>
      </c>
      <c r="B80" s="94" t="s">
        <v>51</v>
      </c>
      <c r="C80" s="94" t="s">
        <v>63</v>
      </c>
      <c r="D80" s="25">
        <v>100</v>
      </c>
      <c r="E80" s="88">
        <f>E81</f>
        <v>8066.8</v>
      </c>
      <c r="F80" s="31"/>
      <c r="G80" s="31"/>
      <c r="H80" s="31"/>
    </row>
    <row r="81" spans="1:8" ht="18" customHeight="1" x14ac:dyDescent="0.3">
      <c r="A81" s="13" t="s">
        <v>64</v>
      </c>
      <c r="B81" s="94" t="s">
        <v>51</v>
      </c>
      <c r="C81" s="94" t="s">
        <v>63</v>
      </c>
      <c r="D81" s="25">
        <v>110</v>
      </c>
      <c r="E81" s="88">
        <v>8066.8</v>
      </c>
      <c r="F81" s="31"/>
      <c r="G81" s="31"/>
      <c r="H81" s="31"/>
    </row>
    <row r="82" spans="1:8" ht="48" customHeight="1" x14ac:dyDescent="0.3">
      <c r="A82" s="14" t="s">
        <v>111</v>
      </c>
      <c r="B82" s="94" t="s">
        <v>51</v>
      </c>
      <c r="C82" s="94" t="s">
        <v>63</v>
      </c>
      <c r="D82" s="25">
        <v>200</v>
      </c>
      <c r="E82" s="88">
        <f>E83</f>
        <v>833.8</v>
      </c>
      <c r="F82" s="31"/>
      <c r="G82" s="31"/>
      <c r="H82" s="31"/>
    </row>
    <row r="83" spans="1:8" ht="18" customHeight="1" x14ac:dyDescent="0.3">
      <c r="A83" s="14" t="s">
        <v>16</v>
      </c>
      <c r="B83" s="94" t="s">
        <v>51</v>
      </c>
      <c r="C83" s="94" t="s">
        <v>63</v>
      </c>
      <c r="D83" s="25">
        <v>240</v>
      </c>
      <c r="E83" s="88">
        <v>833.8</v>
      </c>
      <c r="F83" s="31"/>
      <c r="G83" s="31"/>
      <c r="H83" s="31"/>
    </row>
    <row r="84" spans="1:8" ht="18" customHeight="1" x14ac:dyDescent="0.3">
      <c r="A84" s="89" t="s">
        <v>17</v>
      </c>
      <c r="B84" s="94" t="s">
        <v>51</v>
      </c>
      <c r="C84" s="94" t="s">
        <v>63</v>
      </c>
      <c r="D84" s="25">
        <v>800</v>
      </c>
      <c r="E84" s="88">
        <f>E85</f>
        <v>321</v>
      </c>
      <c r="F84" s="31"/>
      <c r="G84" s="31"/>
      <c r="H84" s="31"/>
    </row>
    <row r="85" spans="1:8" ht="18" customHeight="1" x14ac:dyDescent="0.3">
      <c r="A85" s="89" t="s">
        <v>18</v>
      </c>
      <c r="B85" s="94" t="s">
        <v>51</v>
      </c>
      <c r="C85" s="94" t="s">
        <v>63</v>
      </c>
      <c r="D85" s="25">
        <v>850</v>
      </c>
      <c r="E85" s="88">
        <v>321</v>
      </c>
      <c r="F85" s="31"/>
      <c r="G85" s="31"/>
      <c r="H85" s="31"/>
    </row>
    <row r="86" spans="1:8" ht="60.75" customHeight="1" x14ac:dyDescent="0.3">
      <c r="A86" s="12" t="s">
        <v>52</v>
      </c>
      <c r="B86" s="4" t="s">
        <v>51</v>
      </c>
      <c r="C86" s="4"/>
      <c r="D86" s="48"/>
      <c r="E86" s="54">
        <f>E87+E90+E93+E96+E99+E102+E105+E108</f>
        <v>23376.5</v>
      </c>
      <c r="F86" s="31"/>
      <c r="G86" s="31"/>
      <c r="H86" s="31"/>
    </row>
    <row r="87" spans="1:8" ht="54" customHeight="1" x14ac:dyDescent="0.3">
      <c r="A87" s="17" t="s">
        <v>53</v>
      </c>
      <c r="B87" s="4" t="s">
        <v>51</v>
      </c>
      <c r="C87" s="4" t="s">
        <v>54</v>
      </c>
      <c r="D87" s="48"/>
      <c r="E87" s="54">
        <f>E88</f>
        <v>2500</v>
      </c>
      <c r="F87" s="31"/>
      <c r="G87" s="31"/>
      <c r="H87" s="31"/>
    </row>
    <row r="88" spans="1:8" ht="37.5" x14ac:dyDescent="0.3">
      <c r="A88" s="14" t="s">
        <v>143</v>
      </c>
      <c r="B88" s="6" t="s">
        <v>51</v>
      </c>
      <c r="C88" s="6" t="s">
        <v>54</v>
      </c>
      <c r="D88" s="7">
        <v>200</v>
      </c>
      <c r="E88" s="15">
        <f>E89</f>
        <v>2500</v>
      </c>
      <c r="F88" s="31"/>
      <c r="G88" s="31"/>
      <c r="H88" s="31"/>
    </row>
    <row r="89" spans="1:8" ht="37.5" x14ac:dyDescent="0.3">
      <c r="A89" s="14" t="s">
        <v>16</v>
      </c>
      <c r="B89" s="6" t="s">
        <v>51</v>
      </c>
      <c r="C89" s="6" t="s">
        <v>54</v>
      </c>
      <c r="D89" s="7">
        <v>240</v>
      </c>
      <c r="E89" s="53">
        <v>2500</v>
      </c>
      <c r="F89" s="31"/>
      <c r="G89" s="31"/>
      <c r="H89" s="31"/>
    </row>
    <row r="90" spans="1:8" s="24" customFormat="1" ht="37.5" hidden="1" x14ac:dyDescent="0.3">
      <c r="A90" s="12" t="s">
        <v>123</v>
      </c>
      <c r="B90" s="26" t="s">
        <v>51</v>
      </c>
      <c r="C90" s="26" t="s">
        <v>122</v>
      </c>
      <c r="D90" s="25"/>
      <c r="E90" s="50">
        <f>SUM(E91)</f>
        <v>0</v>
      </c>
      <c r="G90" s="31"/>
      <c r="H90" s="31"/>
    </row>
    <row r="91" spans="1:8" s="24" customFormat="1" ht="37.5" hidden="1" x14ac:dyDescent="0.3">
      <c r="A91" s="14" t="s">
        <v>111</v>
      </c>
      <c r="B91" s="27" t="s">
        <v>51</v>
      </c>
      <c r="C91" s="27" t="s">
        <v>122</v>
      </c>
      <c r="D91" s="25">
        <v>200</v>
      </c>
      <c r="E91" s="51">
        <f>SUM(E92)</f>
        <v>0</v>
      </c>
      <c r="G91" s="31"/>
      <c r="H91" s="31"/>
    </row>
    <row r="92" spans="1:8" s="24" customFormat="1" ht="37.5" hidden="1" x14ac:dyDescent="0.3">
      <c r="A92" s="14" t="s">
        <v>16</v>
      </c>
      <c r="B92" s="27" t="s">
        <v>51</v>
      </c>
      <c r="C92" s="27" t="s">
        <v>122</v>
      </c>
      <c r="D92" s="25">
        <v>240</v>
      </c>
      <c r="E92" s="52">
        <f>837.9-0.3-837.6</f>
        <v>0</v>
      </c>
      <c r="G92" s="31"/>
      <c r="H92" s="31"/>
    </row>
    <row r="93" spans="1:8" ht="18.75" x14ac:dyDescent="0.3">
      <c r="A93" s="16" t="s">
        <v>55</v>
      </c>
      <c r="B93" s="4" t="s">
        <v>51</v>
      </c>
      <c r="C93" s="4" t="s">
        <v>56</v>
      </c>
      <c r="D93" s="48"/>
      <c r="E93" s="18">
        <f>E94</f>
        <v>800</v>
      </c>
      <c r="F93" s="31"/>
      <c r="G93" s="31"/>
      <c r="H93" s="31"/>
    </row>
    <row r="94" spans="1:8" ht="37.5" x14ac:dyDescent="0.3">
      <c r="A94" s="14" t="s">
        <v>111</v>
      </c>
      <c r="B94" s="6" t="s">
        <v>51</v>
      </c>
      <c r="C94" s="6" t="s">
        <v>56</v>
      </c>
      <c r="D94" s="7">
        <v>200</v>
      </c>
      <c r="E94" s="15">
        <f>E95</f>
        <v>800</v>
      </c>
      <c r="F94" s="31"/>
      <c r="G94" s="31"/>
      <c r="H94" s="31"/>
    </row>
    <row r="95" spans="1:8" ht="37.5" x14ac:dyDescent="0.3">
      <c r="A95" s="14" t="s">
        <v>16</v>
      </c>
      <c r="B95" s="6" t="s">
        <v>51</v>
      </c>
      <c r="C95" s="6" t="s">
        <v>56</v>
      </c>
      <c r="D95" s="7">
        <v>240</v>
      </c>
      <c r="E95" s="53">
        <v>800</v>
      </c>
      <c r="F95" s="31"/>
      <c r="G95" s="31"/>
      <c r="H95" s="31"/>
    </row>
    <row r="96" spans="1:8" ht="75" x14ac:dyDescent="0.3">
      <c r="A96" s="17" t="s">
        <v>144</v>
      </c>
      <c r="B96" s="4" t="s">
        <v>51</v>
      </c>
      <c r="C96" s="4" t="s">
        <v>57</v>
      </c>
      <c r="D96" s="48"/>
      <c r="E96" s="18">
        <f>E97</f>
        <v>500</v>
      </c>
      <c r="F96" s="31"/>
      <c r="G96" s="31"/>
      <c r="H96" s="31"/>
    </row>
    <row r="97" spans="1:8" ht="37.5" x14ac:dyDescent="0.3">
      <c r="A97" s="14" t="s">
        <v>111</v>
      </c>
      <c r="B97" s="6" t="s">
        <v>51</v>
      </c>
      <c r="C97" s="6" t="s">
        <v>57</v>
      </c>
      <c r="D97" s="7">
        <v>200</v>
      </c>
      <c r="E97" s="15">
        <f>E98</f>
        <v>500</v>
      </c>
      <c r="F97" s="31"/>
      <c r="G97" s="31"/>
      <c r="H97" s="31"/>
    </row>
    <row r="98" spans="1:8" ht="37.5" x14ac:dyDescent="0.3">
      <c r="A98" s="14" t="s">
        <v>16</v>
      </c>
      <c r="B98" s="6" t="s">
        <v>51</v>
      </c>
      <c r="C98" s="6" t="s">
        <v>57</v>
      </c>
      <c r="D98" s="7">
        <v>240</v>
      </c>
      <c r="E98" s="53">
        <v>500</v>
      </c>
      <c r="F98" s="31"/>
      <c r="G98" s="31"/>
      <c r="H98" s="31"/>
    </row>
    <row r="99" spans="1:8" ht="180" customHeight="1" x14ac:dyDescent="0.3">
      <c r="A99" s="12" t="s">
        <v>128</v>
      </c>
      <c r="B99" s="4" t="s">
        <v>51</v>
      </c>
      <c r="C99" s="4" t="s">
        <v>58</v>
      </c>
      <c r="D99" s="48"/>
      <c r="E99" s="18">
        <f>E100</f>
        <v>7000</v>
      </c>
      <c r="F99" s="31"/>
      <c r="G99" s="31"/>
      <c r="H99" s="31"/>
    </row>
    <row r="100" spans="1:8" ht="37.5" x14ac:dyDescent="0.3">
      <c r="A100" s="14" t="s">
        <v>111</v>
      </c>
      <c r="B100" s="6" t="s">
        <v>51</v>
      </c>
      <c r="C100" s="6" t="s">
        <v>58</v>
      </c>
      <c r="D100" s="7">
        <v>200</v>
      </c>
      <c r="E100" s="15">
        <f>E101</f>
        <v>7000</v>
      </c>
      <c r="F100" s="31"/>
      <c r="G100" s="31"/>
      <c r="H100" s="31"/>
    </row>
    <row r="101" spans="1:8" ht="37.5" x14ac:dyDescent="0.3">
      <c r="A101" s="14" t="s">
        <v>16</v>
      </c>
      <c r="B101" s="6" t="s">
        <v>51</v>
      </c>
      <c r="C101" s="6" t="s">
        <v>58</v>
      </c>
      <c r="D101" s="7">
        <v>240</v>
      </c>
      <c r="E101" s="53">
        <v>7000</v>
      </c>
      <c r="F101" s="31"/>
      <c r="G101" s="31"/>
      <c r="H101" s="31"/>
    </row>
    <row r="102" spans="1:8" ht="57.75" customHeight="1" x14ac:dyDescent="0.3">
      <c r="A102" s="12" t="s">
        <v>129</v>
      </c>
      <c r="B102" s="4" t="s">
        <v>51</v>
      </c>
      <c r="C102" s="4" t="s">
        <v>59</v>
      </c>
      <c r="D102" s="48"/>
      <c r="E102" s="54">
        <f>E103</f>
        <v>9000</v>
      </c>
      <c r="F102" s="31"/>
      <c r="G102" s="31"/>
      <c r="H102" s="31"/>
    </row>
    <row r="103" spans="1:8" ht="37.5" x14ac:dyDescent="0.3">
      <c r="A103" s="14" t="s">
        <v>111</v>
      </c>
      <c r="B103" s="6" t="s">
        <v>51</v>
      </c>
      <c r="C103" s="6" t="s">
        <v>59</v>
      </c>
      <c r="D103" s="7">
        <v>200</v>
      </c>
      <c r="E103" s="15">
        <f>E104</f>
        <v>9000</v>
      </c>
      <c r="F103" s="31"/>
      <c r="G103" s="31"/>
      <c r="H103" s="31"/>
    </row>
    <row r="104" spans="1:8" ht="37.5" x14ac:dyDescent="0.3">
      <c r="A104" s="14" t="s">
        <v>16</v>
      </c>
      <c r="B104" s="6" t="s">
        <v>51</v>
      </c>
      <c r="C104" s="6" t="s">
        <v>59</v>
      </c>
      <c r="D104" s="7">
        <v>240</v>
      </c>
      <c r="E104" s="53">
        <v>9000</v>
      </c>
      <c r="F104" s="31"/>
      <c r="G104" s="31"/>
      <c r="H104" s="31"/>
    </row>
    <row r="105" spans="1:8" ht="48.75" customHeight="1" x14ac:dyDescent="0.3">
      <c r="A105" s="17" t="s">
        <v>130</v>
      </c>
      <c r="B105" s="4" t="s">
        <v>51</v>
      </c>
      <c r="C105" s="4" t="s">
        <v>60</v>
      </c>
      <c r="D105" s="48"/>
      <c r="E105" s="18">
        <f>E106</f>
        <v>3176.5</v>
      </c>
      <c r="F105" s="31"/>
      <c r="G105" s="31"/>
      <c r="H105" s="31"/>
    </row>
    <row r="106" spans="1:8" ht="37.5" x14ac:dyDescent="0.3">
      <c r="A106" s="14" t="s">
        <v>111</v>
      </c>
      <c r="B106" s="6" t="s">
        <v>51</v>
      </c>
      <c r="C106" s="6" t="s">
        <v>60</v>
      </c>
      <c r="D106" s="7">
        <v>200</v>
      </c>
      <c r="E106" s="15">
        <f>E107</f>
        <v>3176.5</v>
      </c>
      <c r="F106" s="31"/>
      <c r="G106" s="31"/>
      <c r="H106" s="31"/>
    </row>
    <row r="107" spans="1:8" ht="37.5" x14ac:dyDescent="0.3">
      <c r="A107" s="14" t="s">
        <v>16</v>
      </c>
      <c r="B107" s="6" t="s">
        <v>51</v>
      </c>
      <c r="C107" s="6" t="s">
        <v>60</v>
      </c>
      <c r="D107" s="43">
        <v>240</v>
      </c>
      <c r="E107" s="53">
        <v>3176.5</v>
      </c>
      <c r="F107" s="31"/>
      <c r="G107" s="31"/>
      <c r="H107" s="31"/>
    </row>
    <row r="108" spans="1:8" ht="46.5" customHeight="1" x14ac:dyDescent="0.3">
      <c r="A108" s="12" t="s">
        <v>61</v>
      </c>
      <c r="B108" s="1" t="s">
        <v>51</v>
      </c>
      <c r="C108" s="1" t="s">
        <v>62</v>
      </c>
      <c r="D108" s="48"/>
      <c r="E108" s="54">
        <f>E109</f>
        <v>400</v>
      </c>
      <c r="F108" s="31"/>
      <c r="G108" s="31"/>
      <c r="H108" s="31"/>
    </row>
    <row r="109" spans="1:8" ht="37.5" x14ac:dyDescent="0.3">
      <c r="A109" s="14" t="s">
        <v>111</v>
      </c>
      <c r="B109" s="5" t="s">
        <v>51</v>
      </c>
      <c r="C109" s="5" t="s">
        <v>62</v>
      </c>
      <c r="D109" s="7">
        <v>200</v>
      </c>
      <c r="E109" s="53">
        <f>E110</f>
        <v>400</v>
      </c>
      <c r="F109" s="31"/>
      <c r="G109" s="31"/>
      <c r="H109" s="31"/>
    </row>
    <row r="110" spans="1:8" ht="37.5" x14ac:dyDescent="0.3">
      <c r="A110" s="14" t="s">
        <v>16</v>
      </c>
      <c r="B110" s="5" t="s">
        <v>51</v>
      </c>
      <c r="C110" s="5" t="s">
        <v>62</v>
      </c>
      <c r="D110" s="7">
        <v>240</v>
      </c>
      <c r="E110" s="53">
        <f>100+300</f>
        <v>400</v>
      </c>
      <c r="F110" s="31"/>
      <c r="G110" s="31"/>
      <c r="H110" s="31"/>
    </row>
    <row r="111" spans="1:8" ht="18.75" x14ac:dyDescent="0.3">
      <c r="A111" s="16" t="s">
        <v>65</v>
      </c>
      <c r="B111" s="1" t="s">
        <v>66</v>
      </c>
      <c r="C111" s="1"/>
      <c r="D111" s="48"/>
      <c r="E111" s="18">
        <f>E112+E116</f>
        <v>377.3</v>
      </c>
      <c r="F111" s="31"/>
      <c r="G111" s="31"/>
      <c r="H111" s="31"/>
    </row>
    <row r="112" spans="1:8" ht="37.5" x14ac:dyDescent="0.3">
      <c r="A112" s="12" t="s">
        <v>119</v>
      </c>
      <c r="B112" s="1" t="s">
        <v>120</v>
      </c>
      <c r="C112" s="1"/>
      <c r="D112" s="48"/>
      <c r="E112" s="18">
        <f>E113</f>
        <v>150.30000000000001</v>
      </c>
      <c r="F112" s="31"/>
      <c r="G112" s="31"/>
      <c r="H112" s="31"/>
    </row>
    <row r="113" spans="1:8" ht="215.25" customHeight="1" x14ac:dyDescent="0.3">
      <c r="A113" s="28" t="s">
        <v>131</v>
      </c>
      <c r="B113" s="1" t="s">
        <v>120</v>
      </c>
      <c r="C113" s="1" t="s">
        <v>121</v>
      </c>
      <c r="D113" s="48"/>
      <c r="E113" s="18">
        <f>E114</f>
        <v>150.30000000000001</v>
      </c>
      <c r="F113" s="31"/>
      <c r="G113" s="31"/>
      <c r="H113" s="31"/>
    </row>
    <row r="114" spans="1:8" ht="37.5" x14ac:dyDescent="0.3">
      <c r="A114" s="14" t="s">
        <v>111</v>
      </c>
      <c r="B114" s="5" t="s">
        <v>120</v>
      </c>
      <c r="C114" s="5" t="s">
        <v>121</v>
      </c>
      <c r="D114" s="29">
        <v>200</v>
      </c>
      <c r="E114" s="15">
        <f>E115</f>
        <v>150.30000000000001</v>
      </c>
      <c r="F114" s="31"/>
      <c r="G114" s="31"/>
      <c r="H114" s="31"/>
    </row>
    <row r="115" spans="1:8" ht="37.5" x14ac:dyDescent="0.3">
      <c r="A115" s="14" t="s">
        <v>16</v>
      </c>
      <c r="B115" s="5" t="s">
        <v>120</v>
      </c>
      <c r="C115" s="5" t="s">
        <v>121</v>
      </c>
      <c r="D115" s="29">
        <v>240</v>
      </c>
      <c r="E115" s="15">
        <v>150.30000000000001</v>
      </c>
      <c r="F115" s="31"/>
      <c r="G115" s="31"/>
      <c r="H115" s="31"/>
    </row>
    <row r="116" spans="1:8" ht="18.75" x14ac:dyDescent="0.3">
      <c r="A116" s="12" t="s">
        <v>134</v>
      </c>
      <c r="B116" s="1" t="s">
        <v>135</v>
      </c>
      <c r="C116" s="1"/>
      <c r="D116" s="45"/>
      <c r="E116" s="18">
        <f>E117+E120</f>
        <v>227</v>
      </c>
      <c r="F116" s="31"/>
      <c r="G116" s="31"/>
      <c r="H116" s="31"/>
    </row>
    <row r="117" spans="1:8" ht="56.25" x14ac:dyDescent="0.3">
      <c r="A117" s="12" t="s">
        <v>35</v>
      </c>
      <c r="B117" s="1" t="s">
        <v>135</v>
      </c>
      <c r="C117" s="1" t="s">
        <v>36</v>
      </c>
      <c r="D117" s="33"/>
      <c r="E117" s="55">
        <f>E118</f>
        <v>107</v>
      </c>
      <c r="F117" s="31"/>
      <c r="G117" s="31"/>
      <c r="H117" s="31"/>
    </row>
    <row r="118" spans="1:8" ht="37.5" x14ac:dyDescent="0.3">
      <c r="A118" s="14" t="s">
        <v>111</v>
      </c>
      <c r="B118" s="5" t="s">
        <v>135</v>
      </c>
      <c r="C118" s="5" t="s">
        <v>36</v>
      </c>
      <c r="D118" s="7">
        <v>200</v>
      </c>
      <c r="E118" s="53">
        <f>E119</f>
        <v>107</v>
      </c>
      <c r="F118" s="31"/>
      <c r="G118" s="31"/>
      <c r="H118" s="31"/>
    </row>
    <row r="119" spans="1:8" ht="37.5" x14ac:dyDescent="0.3">
      <c r="A119" s="14" t="s">
        <v>16</v>
      </c>
      <c r="B119" s="5" t="s">
        <v>135</v>
      </c>
      <c r="C119" s="5" t="s">
        <v>36</v>
      </c>
      <c r="D119" s="7">
        <v>240</v>
      </c>
      <c r="E119" s="53">
        <v>107</v>
      </c>
      <c r="F119" s="31"/>
      <c r="G119" s="31"/>
      <c r="H119" s="31"/>
    </row>
    <row r="120" spans="1:8" ht="45.75" customHeight="1" x14ac:dyDescent="0.3">
      <c r="A120" s="12" t="s">
        <v>67</v>
      </c>
      <c r="B120" s="1" t="s">
        <v>135</v>
      </c>
      <c r="C120" s="1"/>
      <c r="D120" s="40"/>
      <c r="E120" s="54">
        <f>E121+E124+E127+E130+E133</f>
        <v>120</v>
      </c>
      <c r="F120" s="31"/>
      <c r="G120" s="31"/>
      <c r="H120" s="31"/>
    </row>
    <row r="121" spans="1:8" ht="37.5" x14ac:dyDescent="0.3">
      <c r="A121" s="12" t="s">
        <v>145</v>
      </c>
      <c r="B121" s="1" t="s">
        <v>135</v>
      </c>
      <c r="C121" s="1" t="s">
        <v>37</v>
      </c>
      <c r="D121" s="40"/>
      <c r="E121" s="55">
        <f>E122</f>
        <v>24</v>
      </c>
      <c r="F121" s="31"/>
      <c r="G121" s="31"/>
      <c r="H121" s="31"/>
    </row>
    <row r="122" spans="1:8" ht="37.5" x14ac:dyDescent="0.3">
      <c r="A122" s="14" t="s">
        <v>111</v>
      </c>
      <c r="B122" s="5" t="s">
        <v>135</v>
      </c>
      <c r="C122" s="5" t="s">
        <v>37</v>
      </c>
      <c r="D122" s="7">
        <v>200</v>
      </c>
      <c r="E122" s="56">
        <f>E123</f>
        <v>24</v>
      </c>
      <c r="F122" s="31"/>
      <c r="G122" s="31"/>
      <c r="H122" s="31"/>
    </row>
    <row r="123" spans="1:8" ht="37.5" x14ac:dyDescent="0.3">
      <c r="A123" s="14" t="s">
        <v>16</v>
      </c>
      <c r="B123" s="5" t="s">
        <v>135</v>
      </c>
      <c r="C123" s="5" t="s">
        <v>37</v>
      </c>
      <c r="D123" s="7">
        <v>240</v>
      </c>
      <c r="E123" s="56">
        <v>24</v>
      </c>
      <c r="F123" s="31"/>
      <c r="G123" s="31"/>
      <c r="H123" s="31"/>
    </row>
    <row r="124" spans="1:8" ht="37.5" x14ac:dyDescent="0.3">
      <c r="A124" s="12" t="s">
        <v>38</v>
      </c>
      <c r="B124" s="1" t="s">
        <v>135</v>
      </c>
      <c r="C124" s="1" t="s">
        <v>39</v>
      </c>
      <c r="D124" s="40"/>
      <c r="E124" s="55">
        <f>E125</f>
        <v>24</v>
      </c>
      <c r="F124" s="31"/>
      <c r="G124" s="31"/>
      <c r="H124" s="31"/>
    </row>
    <row r="125" spans="1:8" ht="37.5" x14ac:dyDescent="0.3">
      <c r="A125" s="14" t="s">
        <v>111</v>
      </c>
      <c r="B125" s="5" t="s">
        <v>135</v>
      </c>
      <c r="C125" s="5" t="s">
        <v>39</v>
      </c>
      <c r="D125" s="7">
        <v>200</v>
      </c>
      <c r="E125" s="56">
        <f>E126</f>
        <v>24</v>
      </c>
      <c r="F125" s="31"/>
      <c r="G125" s="31"/>
      <c r="H125" s="31"/>
    </row>
    <row r="126" spans="1:8" ht="37.5" x14ac:dyDescent="0.3">
      <c r="A126" s="14" t="s">
        <v>16</v>
      </c>
      <c r="B126" s="5" t="s">
        <v>135</v>
      </c>
      <c r="C126" s="5" t="s">
        <v>39</v>
      </c>
      <c r="D126" s="7">
        <v>240</v>
      </c>
      <c r="E126" s="56">
        <v>24</v>
      </c>
      <c r="F126" s="31"/>
      <c r="G126" s="31"/>
      <c r="H126" s="31"/>
    </row>
    <row r="127" spans="1:8" ht="56.25" x14ac:dyDescent="0.3">
      <c r="A127" s="12" t="s">
        <v>127</v>
      </c>
      <c r="B127" s="1" t="s">
        <v>135</v>
      </c>
      <c r="C127" s="1" t="s">
        <v>40</v>
      </c>
      <c r="D127" s="40"/>
      <c r="E127" s="55">
        <f>E128</f>
        <v>24</v>
      </c>
      <c r="F127" s="31"/>
      <c r="G127" s="31"/>
      <c r="H127" s="31"/>
    </row>
    <row r="128" spans="1:8" ht="37.5" x14ac:dyDescent="0.3">
      <c r="A128" s="14" t="s">
        <v>111</v>
      </c>
      <c r="B128" s="5" t="s">
        <v>135</v>
      </c>
      <c r="C128" s="5" t="s">
        <v>40</v>
      </c>
      <c r="D128" s="7">
        <v>200</v>
      </c>
      <c r="E128" s="56">
        <f>E129</f>
        <v>24</v>
      </c>
      <c r="F128" s="31"/>
      <c r="G128" s="31"/>
      <c r="H128" s="31"/>
    </row>
    <row r="129" spans="1:8" ht="37.5" x14ac:dyDescent="0.3">
      <c r="A129" s="14" t="s">
        <v>16</v>
      </c>
      <c r="B129" s="5" t="s">
        <v>135</v>
      </c>
      <c r="C129" s="5" t="s">
        <v>41</v>
      </c>
      <c r="D129" s="7">
        <v>240</v>
      </c>
      <c r="E129" s="56">
        <v>24</v>
      </c>
      <c r="F129" s="31"/>
      <c r="G129" s="31"/>
      <c r="H129" s="31"/>
    </row>
    <row r="130" spans="1:8" ht="75" x14ac:dyDescent="0.3">
      <c r="A130" s="12" t="s">
        <v>42</v>
      </c>
      <c r="B130" s="1" t="s">
        <v>135</v>
      </c>
      <c r="C130" s="1" t="s">
        <v>43</v>
      </c>
      <c r="D130" s="40"/>
      <c r="E130" s="55">
        <f>E131</f>
        <v>24</v>
      </c>
      <c r="F130" s="31"/>
      <c r="G130" s="31"/>
      <c r="H130" s="31"/>
    </row>
    <row r="131" spans="1:8" ht="37.5" x14ac:dyDescent="0.3">
      <c r="A131" s="14" t="s">
        <v>111</v>
      </c>
      <c r="B131" s="5" t="s">
        <v>135</v>
      </c>
      <c r="C131" s="5" t="s">
        <v>43</v>
      </c>
      <c r="D131" s="7">
        <v>200</v>
      </c>
      <c r="E131" s="15">
        <f>E132</f>
        <v>24</v>
      </c>
      <c r="F131" s="31"/>
      <c r="G131" s="31"/>
      <c r="H131" s="31"/>
    </row>
    <row r="132" spans="1:8" ht="37.5" x14ac:dyDescent="0.3">
      <c r="A132" s="14" t="s">
        <v>16</v>
      </c>
      <c r="B132" s="5" t="s">
        <v>135</v>
      </c>
      <c r="C132" s="5" t="s">
        <v>43</v>
      </c>
      <c r="D132" s="7">
        <v>240</v>
      </c>
      <c r="E132" s="15">
        <v>24</v>
      </c>
      <c r="F132" s="31"/>
      <c r="G132" s="31"/>
      <c r="H132" s="31"/>
    </row>
    <row r="133" spans="1:8" ht="150" x14ac:dyDescent="0.3">
      <c r="A133" s="12" t="s">
        <v>116</v>
      </c>
      <c r="B133" s="1" t="s">
        <v>135</v>
      </c>
      <c r="C133" s="82" t="s">
        <v>118</v>
      </c>
      <c r="D133" s="7"/>
      <c r="E133" s="55">
        <f>E134</f>
        <v>24</v>
      </c>
      <c r="F133" s="31"/>
      <c r="G133" s="31"/>
      <c r="H133" s="31"/>
    </row>
    <row r="134" spans="1:8" ht="37.5" x14ac:dyDescent="0.3">
      <c r="A134" s="14" t="s">
        <v>111</v>
      </c>
      <c r="B134" s="5" t="s">
        <v>135</v>
      </c>
      <c r="C134" s="19" t="s">
        <v>118</v>
      </c>
      <c r="D134" s="7">
        <v>200</v>
      </c>
      <c r="E134" s="56">
        <f>E135</f>
        <v>24</v>
      </c>
      <c r="F134" s="31"/>
      <c r="G134" s="31"/>
      <c r="H134" s="31"/>
    </row>
    <row r="135" spans="1:8" ht="37.5" x14ac:dyDescent="0.3">
      <c r="A135" s="14" t="s">
        <v>16</v>
      </c>
      <c r="B135" s="5" t="s">
        <v>135</v>
      </c>
      <c r="C135" s="19" t="s">
        <v>118</v>
      </c>
      <c r="D135" s="7">
        <v>240</v>
      </c>
      <c r="E135" s="56">
        <v>24</v>
      </c>
      <c r="F135" s="31"/>
      <c r="G135" s="31"/>
      <c r="H135" s="31"/>
    </row>
    <row r="136" spans="1:8" ht="18.75" x14ac:dyDescent="0.3">
      <c r="A136" s="23" t="s">
        <v>71</v>
      </c>
      <c r="B136" s="1" t="s">
        <v>117</v>
      </c>
      <c r="C136" s="1"/>
      <c r="D136" s="45"/>
      <c r="E136" s="18">
        <f>E137+E142</f>
        <v>5539.1</v>
      </c>
      <c r="F136" s="31"/>
      <c r="G136" s="31"/>
      <c r="H136" s="31"/>
    </row>
    <row r="137" spans="1:8" ht="18.75" x14ac:dyDescent="0.3">
      <c r="A137" s="23" t="s">
        <v>72</v>
      </c>
      <c r="B137" s="1" t="s">
        <v>73</v>
      </c>
      <c r="C137" s="1"/>
      <c r="D137" s="45"/>
      <c r="E137" s="18">
        <f>E138</f>
        <v>2624.1</v>
      </c>
      <c r="F137" s="31"/>
      <c r="G137" s="31"/>
      <c r="H137" s="31"/>
    </row>
    <row r="138" spans="1:8" ht="51.75" customHeight="1" x14ac:dyDescent="0.3">
      <c r="A138" s="116" t="s">
        <v>52</v>
      </c>
      <c r="B138" s="1" t="s">
        <v>73</v>
      </c>
      <c r="C138" s="1"/>
      <c r="D138" s="45"/>
      <c r="E138" s="18">
        <f>E139</f>
        <v>2624.1</v>
      </c>
      <c r="F138" s="31"/>
      <c r="G138" s="31"/>
      <c r="H138" s="31"/>
    </row>
    <row r="139" spans="1:8" ht="63.75" customHeight="1" x14ac:dyDescent="0.3">
      <c r="A139" s="12" t="s">
        <v>132</v>
      </c>
      <c r="B139" s="1" t="s">
        <v>73</v>
      </c>
      <c r="C139" s="1" t="s">
        <v>74</v>
      </c>
      <c r="D139" s="48"/>
      <c r="E139" s="18">
        <f>E140</f>
        <v>2624.1</v>
      </c>
      <c r="F139" s="31"/>
      <c r="G139" s="31"/>
      <c r="H139" s="31"/>
    </row>
    <row r="140" spans="1:8" ht="37.5" x14ac:dyDescent="0.3">
      <c r="A140" s="14" t="s">
        <v>111</v>
      </c>
      <c r="B140" s="5" t="s">
        <v>73</v>
      </c>
      <c r="C140" s="5" t="s">
        <v>74</v>
      </c>
      <c r="D140" s="7">
        <v>200</v>
      </c>
      <c r="E140" s="15">
        <f>E141</f>
        <v>2624.1</v>
      </c>
      <c r="F140" s="31"/>
      <c r="G140" s="31"/>
      <c r="H140" s="31"/>
    </row>
    <row r="141" spans="1:8" ht="37.5" x14ac:dyDescent="0.3">
      <c r="A141" s="14" t="s">
        <v>16</v>
      </c>
      <c r="B141" s="5" t="s">
        <v>73</v>
      </c>
      <c r="C141" s="5" t="s">
        <v>74</v>
      </c>
      <c r="D141" s="7">
        <v>240</v>
      </c>
      <c r="E141" s="15">
        <v>2624.1</v>
      </c>
      <c r="F141" s="31"/>
      <c r="G141" s="31"/>
      <c r="H141" s="31"/>
    </row>
    <row r="142" spans="1:8" ht="18.75" x14ac:dyDescent="0.3">
      <c r="A142" s="23" t="s">
        <v>158</v>
      </c>
      <c r="B142" s="90" t="s">
        <v>159</v>
      </c>
      <c r="C142" s="90"/>
      <c r="D142" s="91"/>
      <c r="E142" s="92">
        <f>E143</f>
        <v>2915</v>
      </c>
      <c r="F142" s="31"/>
      <c r="G142" s="31"/>
      <c r="H142" s="31"/>
    </row>
    <row r="143" spans="1:8" ht="43.5" customHeight="1" x14ac:dyDescent="0.3">
      <c r="A143" s="93" t="s">
        <v>67</v>
      </c>
      <c r="B143" s="90" t="s">
        <v>159</v>
      </c>
      <c r="C143" s="90"/>
      <c r="D143" s="91"/>
      <c r="E143" s="92">
        <f>E144</f>
        <v>2915</v>
      </c>
      <c r="F143" s="31"/>
      <c r="G143" s="31"/>
      <c r="H143" s="31"/>
    </row>
    <row r="144" spans="1:8" ht="37.5" x14ac:dyDescent="0.3">
      <c r="A144" s="93" t="s">
        <v>68</v>
      </c>
      <c r="B144" s="90" t="s">
        <v>159</v>
      </c>
      <c r="C144" s="94" t="s">
        <v>69</v>
      </c>
      <c r="D144" s="91"/>
      <c r="E144" s="92">
        <f>E145</f>
        <v>2915</v>
      </c>
      <c r="F144" s="31"/>
      <c r="G144" s="31"/>
      <c r="H144" s="31"/>
    </row>
    <row r="145" spans="1:8" ht="37.5" x14ac:dyDescent="0.3">
      <c r="A145" s="14" t="s">
        <v>111</v>
      </c>
      <c r="B145" s="94" t="s">
        <v>159</v>
      </c>
      <c r="C145" s="94" t="s">
        <v>69</v>
      </c>
      <c r="D145" s="25">
        <v>200</v>
      </c>
      <c r="E145" s="88">
        <f>E146</f>
        <v>2915</v>
      </c>
      <c r="F145" s="31"/>
      <c r="G145" s="31"/>
      <c r="H145" s="31"/>
    </row>
    <row r="146" spans="1:8" ht="37.5" x14ac:dyDescent="0.3">
      <c r="A146" s="14" t="s">
        <v>16</v>
      </c>
      <c r="B146" s="94" t="s">
        <v>159</v>
      </c>
      <c r="C146" s="94" t="s">
        <v>69</v>
      </c>
      <c r="D146" s="25">
        <v>240</v>
      </c>
      <c r="E146" s="88">
        <v>2915</v>
      </c>
      <c r="F146" s="31"/>
      <c r="G146" s="31"/>
      <c r="H146" s="31"/>
    </row>
    <row r="147" spans="1:8" ht="23.25" customHeight="1" x14ac:dyDescent="0.3">
      <c r="A147" s="16" t="s">
        <v>75</v>
      </c>
      <c r="B147" s="1" t="s">
        <v>76</v>
      </c>
      <c r="C147" s="1"/>
      <c r="D147" s="2"/>
      <c r="E147" s="18">
        <f>E148+E152+E156</f>
        <v>13457.599999999999</v>
      </c>
      <c r="F147" s="31"/>
      <c r="G147" s="31"/>
      <c r="H147" s="31"/>
    </row>
    <row r="148" spans="1:8" ht="21.75" customHeight="1" x14ac:dyDescent="0.3">
      <c r="A148" s="16" t="s">
        <v>124</v>
      </c>
      <c r="B148" s="1" t="s">
        <v>125</v>
      </c>
      <c r="C148" s="1"/>
      <c r="D148" s="2"/>
      <c r="E148" s="18">
        <f>E149</f>
        <v>520.20000000000005</v>
      </c>
      <c r="F148" s="31"/>
      <c r="G148" s="31"/>
      <c r="H148" s="31"/>
    </row>
    <row r="149" spans="1:8" ht="143.25" customHeight="1" x14ac:dyDescent="0.3">
      <c r="A149" s="12" t="s">
        <v>160</v>
      </c>
      <c r="B149" s="1" t="s">
        <v>125</v>
      </c>
      <c r="C149" s="1" t="s">
        <v>163</v>
      </c>
      <c r="D149" s="2"/>
      <c r="E149" s="18">
        <f>E150</f>
        <v>520.20000000000005</v>
      </c>
      <c r="F149" s="31"/>
      <c r="G149" s="31"/>
      <c r="H149" s="31"/>
    </row>
    <row r="150" spans="1:8" ht="18.75" x14ac:dyDescent="0.3">
      <c r="A150" s="13" t="s">
        <v>78</v>
      </c>
      <c r="B150" s="5" t="s">
        <v>125</v>
      </c>
      <c r="C150" s="5" t="s">
        <v>163</v>
      </c>
      <c r="D150" s="7">
        <v>300</v>
      </c>
      <c r="E150" s="15">
        <f>E151</f>
        <v>520.20000000000005</v>
      </c>
      <c r="F150" s="31"/>
      <c r="G150" s="31"/>
      <c r="H150" s="31"/>
    </row>
    <row r="151" spans="1:8" ht="18.75" x14ac:dyDescent="0.3">
      <c r="A151" s="13" t="s">
        <v>79</v>
      </c>
      <c r="B151" s="5" t="s">
        <v>125</v>
      </c>
      <c r="C151" s="5" t="s">
        <v>163</v>
      </c>
      <c r="D151" s="7">
        <v>310</v>
      </c>
      <c r="E151" s="15">
        <v>520.20000000000005</v>
      </c>
      <c r="F151" s="31"/>
      <c r="G151" s="31"/>
      <c r="H151" s="31"/>
    </row>
    <row r="152" spans="1:8" ht="18.75" x14ac:dyDescent="0.3">
      <c r="A152" s="23" t="s">
        <v>161</v>
      </c>
      <c r="B152" s="1" t="s">
        <v>162</v>
      </c>
      <c r="C152" s="1"/>
      <c r="D152" s="40"/>
      <c r="E152" s="18">
        <f>E153</f>
        <v>1969.8</v>
      </c>
      <c r="F152" s="31"/>
      <c r="G152" s="31"/>
      <c r="H152" s="31"/>
    </row>
    <row r="153" spans="1:8" ht="234.75" customHeight="1" x14ac:dyDescent="0.3">
      <c r="A153" s="12" t="s">
        <v>126</v>
      </c>
      <c r="B153" s="1" t="s">
        <v>162</v>
      </c>
      <c r="C153" s="1" t="s">
        <v>77</v>
      </c>
      <c r="D153" s="2"/>
      <c r="E153" s="18">
        <f>E154</f>
        <v>1969.8</v>
      </c>
      <c r="F153" s="31"/>
      <c r="G153" s="31"/>
      <c r="H153" s="31"/>
    </row>
    <row r="154" spans="1:8" ht="18.75" x14ac:dyDescent="0.3">
      <c r="A154" s="13" t="s">
        <v>78</v>
      </c>
      <c r="B154" s="5" t="s">
        <v>162</v>
      </c>
      <c r="C154" s="5" t="s">
        <v>77</v>
      </c>
      <c r="D154" s="7">
        <v>300</v>
      </c>
      <c r="E154" s="15">
        <f>E155</f>
        <v>1969.8</v>
      </c>
      <c r="F154" s="31"/>
      <c r="G154" s="31"/>
      <c r="H154" s="31"/>
    </row>
    <row r="155" spans="1:8" ht="18.75" x14ac:dyDescent="0.3">
      <c r="A155" s="13" t="s">
        <v>79</v>
      </c>
      <c r="B155" s="5" t="s">
        <v>162</v>
      </c>
      <c r="C155" s="5" t="s">
        <v>77</v>
      </c>
      <c r="D155" s="7">
        <v>310</v>
      </c>
      <c r="E155" s="15">
        <v>1969.8</v>
      </c>
      <c r="F155" s="31"/>
      <c r="G155" s="31"/>
      <c r="H155" s="31"/>
    </row>
    <row r="156" spans="1:8" ht="18.75" x14ac:dyDescent="0.3">
      <c r="A156" s="49" t="s">
        <v>80</v>
      </c>
      <c r="B156" s="4" t="s">
        <v>81</v>
      </c>
      <c r="C156" s="4"/>
      <c r="D156" s="2"/>
      <c r="E156" s="18">
        <f>E157+E161</f>
        <v>10967.599999999999</v>
      </c>
      <c r="F156" s="31"/>
      <c r="G156" s="31"/>
      <c r="H156" s="31"/>
    </row>
    <row r="157" spans="1:8" ht="57" customHeight="1" x14ac:dyDescent="0.3">
      <c r="A157" s="12" t="s">
        <v>82</v>
      </c>
      <c r="B157" s="4" t="s">
        <v>81</v>
      </c>
      <c r="C157" s="4" t="s">
        <v>83</v>
      </c>
      <c r="D157" s="2"/>
      <c r="E157" s="22">
        <f>E158</f>
        <v>6983.4</v>
      </c>
      <c r="F157" s="31"/>
      <c r="G157" s="31"/>
      <c r="H157" s="31"/>
    </row>
    <row r="158" spans="1:8" ht="18.75" x14ac:dyDescent="0.3">
      <c r="A158" s="117" t="s">
        <v>78</v>
      </c>
      <c r="B158" s="6" t="s">
        <v>81</v>
      </c>
      <c r="C158" s="6" t="s">
        <v>83</v>
      </c>
      <c r="D158" s="41">
        <v>300</v>
      </c>
      <c r="E158" s="58">
        <f>E159</f>
        <v>6983.4</v>
      </c>
      <c r="F158" s="31"/>
      <c r="G158" s="31"/>
      <c r="H158" s="31"/>
    </row>
    <row r="159" spans="1:8" ht="19.5" customHeight="1" x14ac:dyDescent="0.3">
      <c r="A159" s="118" t="s">
        <v>79</v>
      </c>
      <c r="B159" s="6" t="s">
        <v>81</v>
      </c>
      <c r="C159" s="6" t="s">
        <v>83</v>
      </c>
      <c r="D159" s="41">
        <v>310</v>
      </c>
      <c r="E159" s="58">
        <v>6983.4</v>
      </c>
      <c r="F159" s="31"/>
      <c r="G159" s="31"/>
      <c r="H159" s="31"/>
    </row>
    <row r="160" spans="1:8" ht="67.5" customHeight="1" x14ac:dyDescent="0.3">
      <c r="A160" s="81" t="s">
        <v>84</v>
      </c>
      <c r="B160" s="4" t="s">
        <v>81</v>
      </c>
      <c r="C160" s="4" t="s">
        <v>85</v>
      </c>
      <c r="D160" s="83"/>
      <c r="E160" s="22">
        <f>E161</f>
        <v>3984.2</v>
      </c>
      <c r="F160" s="31"/>
      <c r="G160" s="31"/>
      <c r="H160" s="31"/>
    </row>
    <row r="161" spans="1:8" ht="18.75" x14ac:dyDescent="0.3">
      <c r="A161" s="13" t="s">
        <v>78</v>
      </c>
      <c r="B161" s="6" t="s">
        <v>81</v>
      </c>
      <c r="C161" s="6" t="s">
        <v>85</v>
      </c>
      <c r="D161" s="41">
        <v>300</v>
      </c>
      <c r="E161" s="58">
        <f>E162</f>
        <v>3984.2</v>
      </c>
      <c r="F161" s="31"/>
      <c r="G161" s="31"/>
      <c r="H161" s="31"/>
    </row>
    <row r="162" spans="1:8" ht="36" customHeight="1" x14ac:dyDescent="0.3">
      <c r="A162" s="118" t="s">
        <v>146</v>
      </c>
      <c r="B162" s="6" t="s">
        <v>81</v>
      </c>
      <c r="C162" s="6" t="s">
        <v>85</v>
      </c>
      <c r="D162" s="41">
        <v>320</v>
      </c>
      <c r="E162" s="58">
        <v>3984.2</v>
      </c>
      <c r="F162" s="31"/>
      <c r="G162" s="31"/>
      <c r="H162" s="31"/>
    </row>
    <row r="163" spans="1:8" ht="18.75" x14ac:dyDescent="0.3">
      <c r="A163" s="49" t="s">
        <v>86</v>
      </c>
      <c r="B163" s="4" t="s">
        <v>87</v>
      </c>
      <c r="C163" s="6"/>
      <c r="D163" s="2"/>
      <c r="E163" s="22">
        <f>E164</f>
        <v>11979.300000000001</v>
      </c>
      <c r="F163" s="31"/>
      <c r="G163" s="31"/>
      <c r="H163" s="31"/>
    </row>
    <row r="164" spans="1:8" ht="18.75" x14ac:dyDescent="0.3">
      <c r="A164" s="49" t="s">
        <v>147</v>
      </c>
      <c r="B164" s="4" t="s">
        <v>88</v>
      </c>
      <c r="C164" s="6"/>
      <c r="D164" s="2"/>
      <c r="E164" s="22">
        <f>E165</f>
        <v>11979.300000000001</v>
      </c>
      <c r="F164" s="31"/>
      <c r="G164" s="31"/>
      <c r="H164" s="31"/>
    </row>
    <row r="165" spans="1:8" ht="37.5" x14ac:dyDescent="0.3">
      <c r="A165" s="12" t="s">
        <v>67</v>
      </c>
      <c r="B165" s="4" t="s">
        <v>88</v>
      </c>
      <c r="C165" s="4"/>
      <c r="D165" s="2"/>
      <c r="E165" s="22">
        <f>E166+E169</f>
        <v>11979.300000000001</v>
      </c>
      <c r="F165" s="31"/>
      <c r="G165" s="31"/>
      <c r="H165" s="31"/>
    </row>
    <row r="166" spans="1:8" ht="54" customHeight="1" x14ac:dyDescent="0.3">
      <c r="A166" s="12" t="s">
        <v>89</v>
      </c>
      <c r="B166" s="1" t="s">
        <v>88</v>
      </c>
      <c r="C166" s="1" t="s">
        <v>90</v>
      </c>
      <c r="D166" s="40"/>
      <c r="E166" s="22">
        <f>E167</f>
        <v>486</v>
      </c>
      <c r="F166" s="31"/>
      <c r="G166" s="31"/>
      <c r="H166" s="31"/>
    </row>
    <row r="167" spans="1:8" ht="37.5" x14ac:dyDescent="0.3">
      <c r="A167" s="14" t="s">
        <v>111</v>
      </c>
      <c r="B167" s="5" t="s">
        <v>88</v>
      </c>
      <c r="C167" s="5" t="s">
        <v>90</v>
      </c>
      <c r="D167" s="7">
        <v>200</v>
      </c>
      <c r="E167" s="58">
        <f>E168</f>
        <v>486</v>
      </c>
      <c r="F167" s="31"/>
      <c r="G167" s="31"/>
      <c r="H167" s="31"/>
    </row>
    <row r="168" spans="1:8" ht="37.5" x14ac:dyDescent="0.3">
      <c r="A168" s="14" t="s">
        <v>16</v>
      </c>
      <c r="B168" s="5" t="s">
        <v>88</v>
      </c>
      <c r="C168" s="5" t="s">
        <v>90</v>
      </c>
      <c r="D168" s="7">
        <v>240</v>
      </c>
      <c r="E168" s="58">
        <v>486</v>
      </c>
      <c r="F168" s="31"/>
      <c r="G168" s="31"/>
      <c r="H168" s="31"/>
    </row>
    <row r="169" spans="1:8" ht="37.5" x14ac:dyDescent="0.3">
      <c r="A169" s="12" t="s">
        <v>91</v>
      </c>
      <c r="B169" s="1" t="s">
        <v>88</v>
      </c>
      <c r="C169" s="1" t="s">
        <v>92</v>
      </c>
      <c r="D169" s="40"/>
      <c r="E169" s="22">
        <f>E170+E172+E174</f>
        <v>11493.300000000001</v>
      </c>
      <c r="F169" s="31"/>
      <c r="G169" s="31"/>
      <c r="H169" s="31"/>
    </row>
    <row r="170" spans="1:8" ht="75" x14ac:dyDescent="0.3">
      <c r="A170" s="14" t="s">
        <v>9</v>
      </c>
      <c r="B170" s="5" t="s">
        <v>88</v>
      </c>
      <c r="C170" s="5" t="s">
        <v>92</v>
      </c>
      <c r="D170" s="7">
        <v>100</v>
      </c>
      <c r="E170" s="58">
        <f>E171</f>
        <v>9253.2000000000007</v>
      </c>
      <c r="F170" s="31"/>
      <c r="G170" s="31"/>
      <c r="H170" s="31"/>
    </row>
    <row r="171" spans="1:8" ht="18.75" x14ac:dyDescent="0.3">
      <c r="A171" s="13" t="s">
        <v>64</v>
      </c>
      <c r="B171" s="5" t="s">
        <v>88</v>
      </c>
      <c r="C171" s="5" t="s">
        <v>92</v>
      </c>
      <c r="D171" s="7">
        <v>110</v>
      </c>
      <c r="E171" s="58">
        <v>9253.2000000000007</v>
      </c>
      <c r="F171" s="31"/>
      <c r="G171" s="31"/>
      <c r="H171" s="31"/>
    </row>
    <row r="172" spans="1:8" ht="37.5" x14ac:dyDescent="0.3">
      <c r="A172" s="14" t="s">
        <v>111</v>
      </c>
      <c r="B172" s="5" t="s">
        <v>88</v>
      </c>
      <c r="C172" s="5" t="s">
        <v>92</v>
      </c>
      <c r="D172" s="7">
        <v>200</v>
      </c>
      <c r="E172" s="58">
        <f>E173</f>
        <v>2238.1</v>
      </c>
      <c r="F172" s="31"/>
      <c r="G172" s="31"/>
      <c r="H172" s="31"/>
    </row>
    <row r="173" spans="1:8" ht="37.5" x14ac:dyDescent="0.3">
      <c r="A173" s="14" t="s">
        <v>16</v>
      </c>
      <c r="B173" s="5" t="s">
        <v>88</v>
      </c>
      <c r="C173" s="5" t="s">
        <v>92</v>
      </c>
      <c r="D173" s="7">
        <v>240</v>
      </c>
      <c r="E173" s="58">
        <v>2238.1</v>
      </c>
      <c r="F173" s="31"/>
      <c r="G173" s="31"/>
      <c r="H173" s="31"/>
    </row>
    <row r="174" spans="1:8" ht="18.75" x14ac:dyDescent="0.3">
      <c r="A174" s="13" t="s">
        <v>17</v>
      </c>
      <c r="B174" s="5" t="s">
        <v>88</v>
      </c>
      <c r="C174" s="5" t="s">
        <v>92</v>
      </c>
      <c r="D174" s="7">
        <v>800</v>
      </c>
      <c r="E174" s="58">
        <f>E175</f>
        <v>2</v>
      </c>
      <c r="F174" s="31"/>
      <c r="G174" s="31"/>
      <c r="H174" s="31"/>
    </row>
    <row r="175" spans="1:8" ht="18.75" x14ac:dyDescent="0.3">
      <c r="A175" s="13" t="s">
        <v>18</v>
      </c>
      <c r="B175" s="5" t="s">
        <v>88</v>
      </c>
      <c r="C175" s="5" t="s">
        <v>92</v>
      </c>
      <c r="D175" s="7">
        <v>850</v>
      </c>
      <c r="E175" s="58">
        <v>2</v>
      </c>
      <c r="F175" s="31"/>
      <c r="G175" s="31"/>
      <c r="H175" s="31"/>
    </row>
    <row r="176" spans="1:8" ht="21.75" customHeight="1" x14ac:dyDescent="0.3">
      <c r="A176" s="49" t="s">
        <v>93</v>
      </c>
      <c r="B176" s="4" t="s">
        <v>94</v>
      </c>
      <c r="C176" s="59"/>
      <c r="D176" s="2"/>
      <c r="E176" s="22">
        <f>E177+E181</f>
        <v>3892.7000000000003</v>
      </c>
      <c r="F176" s="31"/>
      <c r="G176" s="31"/>
      <c r="H176" s="31"/>
    </row>
    <row r="177" spans="1:8" ht="18.75" x14ac:dyDescent="0.3">
      <c r="A177" s="16" t="s">
        <v>148</v>
      </c>
      <c r="B177" s="4" t="s">
        <v>95</v>
      </c>
      <c r="C177" s="59"/>
      <c r="D177" s="2"/>
      <c r="E177" s="22">
        <f>E178</f>
        <v>1451.6</v>
      </c>
      <c r="F177" s="31"/>
      <c r="G177" s="31"/>
      <c r="H177" s="31"/>
    </row>
    <row r="178" spans="1:8" ht="84" customHeight="1" x14ac:dyDescent="0.3">
      <c r="A178" s="12" t="s">
        <v>133</v>
      </c>
      <c r="B178" s="4" t="s">
        <v>95</v>
      </c>
      <c r="C178" s="4" t="s">
        <v>96</v>
      </c>
      <c r="D178" s="2"/>
      <c r="E178" s="22">
        <f>E179</f>
        <v>1451.6</v>
      </c>
      <c r="F178" s="31"/>
      <c r="G178" s="31"/>
      <c r="H178" s="31"/>
    </row>
    <row r="179" spans="1:8" ht="37.5" x14ac:dyDescent="0.3">
      <c r="A179" s="14" t="s">
        <v>111</v>
      </c>
      <c r="B179" s="6" t="s">
        <v>95</v>
      </c>
      <c r="C179" s="6" t="s">
        <v>96</v>
      </c>
      <c r="D179" s="7">
        <v>200</v>
      </c>
      <c r="E179" s="58">
        <f>E180</f>
        <v>1451.6</v>
      </c>
      <c r="F179" s="31"/>
      <c r="G179" s="31"/>
      <c r="H179" s="31"/>
    </row>
    <row r="180" spans="1:8" ht="37.5" x14ac:dyDescent="0.3">
      <c r="A180" s="14" t="s">
        <v>16</v>
      </c>
      <c r="B180" s="6" t="s">
        <v>95</v>
      </c>
      <c r="C180" s="6" t="s">
        <v>96</v>
      </c>
      <c r="D180" s="7">
        <v>240</v>
      </c>
      <c r="E180" s="58">
        <v>1451.6</v>
      </c>
      <c r="F180" s="31"/>
      <c r="G180" s="31"/>
      <c r="H180" s="31"/>
    </row>
    <row r="181" spans="1:8" ht="18.75" x14ac:dyDescent="0.3">
      <c r="A181" s="16" t="s">
        <v>97</v>
      </c>
      <c r="B181" s="4" t="s">
        <v>98</v>
      </c>
      <c r="C181" s="4"/>
      <c r="D181" s="2"/>
      <c r="E181" s="22">
        <f>E182</f>
        <v>2441.1000000000004</v>
      </c>
      <c r="F181" s="31"/>
      <c r="G181" s="31"/>
      <c r="H181" s="31"/>
    </row>
    <row r="182" spans="1:8" ht="56.25" x14ac:dyDescent="0.3">
      <c r="A182" s="12" t="s">
        <v>114</v>
      </c>
      <c r="B182" s="4" t="s">
        <v>98</v>
      </c>
      <c r="C182" s="1" t="s">
        <v>100</v>
      </c>
      <c r="D182" s="2"/>
      <c r="E182" s="22">
        <f>E183</f>
        <v>2441.1000000000004</v>
      </c>
      <c r="F182" s="31"/>
      <c r="G182" s="31"/>
      <c r="H182" s="31"/>
    </row>
    <row r="183" spans="1:8" ht="37.5" x14ac:dyDescent="0.3">
      <c r="A183" s="14" t="s">
        <v>99</v>
      </c>
      <c r="B183" s="6" t="s">
        <v>98</v>
      </c>
      <c r="C183" s="5" t="s">
        <v>100</v>
      </c>
      <c r="D183" s="57"/>
      <c r="E183" s="58">
        <f>E184+E186+E188</f>
        <v>2441.1000000000004</v>
      </c>
      <c r="F183" s="31"/>
      <c r="G183" s="31"/>
      <c r="H183" s="31"/>
    </row>
    <row r="184" spans="1:8" ht="75" x14ac:dyDescent="0.3">
      <c r="A184" s="14" t="s">
        <v>9</v>
      </c>
      <c r="B184" s="6" t="s">
        <v>98</v>
      </c>
      <c r="C184" s="5" t="s">
        <v>100</v>
      </c>
      <c r="D184" s="7">
        <v>100</v>
      </c>
      <c r="E184" s="58">
        <f>E185</f>
        <v>2384.8000000000002</v>
      </c>
      <c r="F184" s="31"/>
      <c r="G184" s="31"/>
      <c r="H184" s="31"/>
    </row>
    <row r="185" spans="1:8" ht="18.75" x14ac:dyDescent="0.3">
      <c r="A185" s="13" t="s">
        <v>64</v>
      </c>
      <c r="B185" s="6" t="s">
        <v>98</v>
      </c>
      <c r="C185" s="5" t="s">
        <v>100</v>
      </c>
      <c r="D185" s="7">
        <v>110</v>
      </c>
      <c r="E185" s="58">
        <v>2384.8000000000002</v>
      </c>
      <c r="F185" s="31"/>
      <c r="G185" s="31"/>
      <c r="H185" s="31"/>
    </row>
    <row r="186" spans="1:8" ht="37.5" x14ac:dyDescent="0.3">
      <c r="A186" s="14" t="s">
        <v>111</v>
      </c>
      <c r="B186" s="6" t="s">
        <v>98</v>
      </c>
      <c r="C186" s="5" t="s">
        <v>100</v>
      </c>
      <c r="D186" s="7">
        <v>200</v>
      </c>
      <c r="E186" s="58">
        <f>E187</f>
        <v>54.3</v>
      </c>
      <c r="F186" s="31"/>
      <c r="G186" s="31"/>
      <c r="H186" s="31"/>
    </row>
    <row r="187" spans="1:8" ht="37.5" x14ac:dyDescent="0.3">
      <c r="A187" s="14" t="s">
        <v>16</v>
      </c>
      <c r="B187" s="6" t="s">
        <v>98</v>
      </c>
      <c r="C187" s="5" t="s">
        <v>100</v>
      </c>
      <c r="D187" s="7">
        <v>240</v>
      </c>
      <c r="E187" s="58">
        <v>54.3</v>
      </c>
      <c r="F187" s="31"/>
      <c r="G187" s="31"/>
      <c r="H187" s="31"/>
    </row>
    <row r="188" spans="1:8" ht="18.75" x14ac:dyDescent="0.3">
      <c r="A188" s="13" t="s">
        <v>17</v>
      </c>
      <c r="B188" s="6" t="s">
        <v>98</v>
      </c>
      <c r="C188" s="5" t="s">
        <v>100</v>
      </c>
      <c r="D188" s="7">
        <v>800</v>
      </c>
      <c r="E188" s="58">
        <f>E189</f>
        <v>2</v>
      </c>
      <c r="F188" s="31"/>
      <c r="G188" s="31"/>
      <c r="H188" s="31"/>
    </row>
    <row r="189" spans="1:8" ht="18.75" x14ac:dyDescent="0.3">
      <c r="A189" s="13" t="s">
        <v>18</v>
      </c>
      <c r="B189" s="6" t="s">
        <v>98</v>
      </c>
      <c r="C189" s="5" t="s">
        <v>100</v>
      </c>
      <c r="D189" s="7">
        <v>850</v>
      </c>
      <c r="E189" s="58">
        <v>2</v>
      </c>
      <c r="F189" s="31"/>
      <c r="G189" s="31"/>
      <c r="H189" s="31"/>
    </row>
    <row r="190" spans="1:8" ht="18.75" x14ac:dyDescent="0.3">
      <c r="A190" s="8" t="s">
        <v>107</v>
      </c>
      <c r="B190" s="9"/>
      <c r="C190" s="9"/>
      <c r="D190" s="10"/>
      <c r="E190" s="11">
        <f>E10+E31</f>
        <v>88634.2</v>
      </c>
      <c r="F190" s="31">
        <f>96065-E190</f>
        <v>7430.8000000000029</v>
      </c>
      <c r="G190" s="31"/>
      <c r="H190" s="31"/>
    </row>
    <row r="191" spans="1:8" x14ac:dyDescent="0.2">
      <c r="A191" s="60"/>
      <c r="B191" s="61"/>
      <c r="C191" s="61"/>
      <c r="D191" s="62"/>
      <c r="E191" s="63"/>
    </row>
    <row r="192" spans="1:8" ht="18.75" x14ac:dyDescent="0.3">
      <c r="A192" s="64"/>
      <c r="B192" s="65"/>
      <c r="C192" s="66"/>
      <c r="D192" s="67"/>
      <c r="E192" s="11"/>
    </row>
    <row r="193" spans="1:5" x14ac:dyDescent="0.2">
      <c r="A193" s="68"/>
      <c r="B193" s="69"/>
      <c r="C193" s="69"/>
      <c r="D193" s="68"/>
    </row>
    <row r="194" spans="1:5" x14ac:dyDescent="0.2">
      <c r="A194" s="68"/>
      <c r="B194" s="69"/>
      <c r="C194" s="69"/>
      <c r="D194" s="68"/>
      <c r="E194" s="31"/>
    </row>
    <row r="195" spans="1:5" x14ac:dyDescent="0.2">
      <c r="A195" s="68"/>
      <c r="B195" s="69"/>
      <c r="C195" s="69"/>
      <c r="D195" s="68"/>
    </row>
    <row r="196" spans="1:5" x14ac:dyDescent="0.2">
      <c r="A196" s="70"/>
      <c r="B196" s="69"/>
      <c r="C196" s="69"/>
      <c r="D196" s="68"/>
    </row>
    <row r="197" spans="1:5" x14ac:dyDescent="0.2">
      <c r="A197" s="70"/>
      <c r="B197" s="69"/>
      <c r="C197" s="69"/>
      <c r="D197" s="68"/>
    </row>
    <row r="198" spans="1:5" x14ac:dyDescent="0.2">
      <c r="A198" s="68"/>
      <c r="B198" s="69"/>
      <c r="C198" s="69"/>
      <c r="D198" s="68"/>
    </row>
    <row r="199" spans="1:5" x14ac:dyDescent="0.2">
      <c r="A199" s="68"/>
      <c r="B199" s="69"/>
      <c r="C199" s="69"/>
      <c r="D199" s="68"/>
    </row>
    <row r="200" spans="1:5" x14ac:dyDescent="0.2">
      <c r="A200" s="64"/>
      <c r="B200" s="71"/>
      <c r="C200" s="72"/>
      <c r="D200" s="67"/>
    </row>
    <row r="201" spans="1:5" x14ac:dyDescent="0.2">
      <c r="A201" s="68"/>
      <c r="B201" s="73"/>
      <c r="C201" s="69"/>
      <c r="D201" s="68"/>
    </row>
    <row r="202" spans="1:5" x14ac:dyDescent="0.2">
      <c r="A202" s="67"/>
      <c r="B202" s="74"/>
      <c r="C202" s="74"/>
      <c r="D202" s="67"/>
    </row>
    <row r="203" spans="1:5" x14ac:dyDescent="0.2">
      <c r="A203" s="68"/>
      <c r="B203" s="75"/>
      <c r="C203" s="75"/>
      <c r="D203" s="68"/>
    </row>
    <row r="204" spans="1:5" x14ac:dyDescent="0.2">
      <c r="A204" s="68"/>
      <c r="B204" s="75"/>
      <c r="C204" s="75"/>
      <c r="D204" s="68"/>
    </row>
    <row r="205" spans="1:5" x14ac:dyDescent="0.2">
      <c r="A205" s="68"/>
      <c r="B205" s="75"/>
      <c r="C205" s="75"/>
      <c r="D205" s="68"/>
    </row>
    <row r="206" spans="1:5" x14ac:dyDescent="0.2">
      <c r="A206" s="68"/>
      <c r="B206" s="75"/>
      <c r="C206" s="75"/>
      <c r="D206" s="68"/>
    </row>
    <row r="207" spans="1:5" x14ac:dyDescent="0.2">
      <c r="A207" s="68"/>
      <c r="B207" s="75"/>
      <c r="C207" s="75"/>
      <c r="D207" s="68"/>
    </row>
    <row r="208" spans="1:5" x14ac:dyDescent="0.2">
      <c r="A208" s="68"/>
      <c r="B208" s="75"/>
      <c r="C208" s="75"/>
      <c r="D208" s="68"/>
    </row>
    <row r="209" spans="1:4" x14ac:dyDescent="0.2">
      <c r="A209" s="68"/>
      <c r="B209" s="75"/>
      <c r="C209" s="75"/>
      <c r="D209" s="68"/>
    </row>
    <row r="210" spans="1:4" x14ac:dyDescent="0.2">
      <c r="A210" s="68"/>
      <c r="B210" s="75"/>
      <c r="C210" s="75"/>
      <c r="D210" s="68"/>
    </row>
    <row r="211" spans="1:4" x14ac:dyDescent="0.2">
      <c r="A211" s="68"/>
      <c r="B211" s="75"/>
      <c r="C211" s="75"/>
      <c r="D211" s="68"/>
    </row>
    <row r="212" spans="1:4" x14ac:dyDescent="0.2">
      <c r="A212" s="68"/>
      <c r="B212" s="75"/>
      <c r="C212" s="75"/>
      <c r="D212" s="68"/>
    </row>
    <row r="213" spans="1:4" x14ac:dyDescent="0.2">
      <c r="A213" s="68"/>
      <c r="B213" s="75"/>
      <c r="C213" s="75"/>
      <c r="D213" s="68"/>
    </row>
    <row r="214" spans="1:4" x14ac:dyDescent="0.2">
      <c r="A214" s="68"/>
      <c r="B214" s="75"/>
      <c r="C214" s="75"/>
      <c r="D214" s="68"/>
    </row>
    <row r="215" spans="1:4" x14ac:dyDescent="0.2">
      <c r="A215" s="64"/>
      <c r="B215" s="71"/>
      <c r="C215" s="72"/>
      <c r="D215" s="67"/>
    </row>
    <row r="216" spans="1:4" x14ac:dyDescent="0.2">
      <c r="A216" s="68"/>
      <c r="B216" s="73"/>
      <c r="C216" s="69"/>
      <c r="D216" s="68"/>
    </row>
    <row r="217" spans="1:4" x14ac:dyDescent="0.2">
      <c r="A217" s="68"/>
      <c r="B217" s="73"/>
      <c r="C217" s="69"/>
      <c r="D217" s="68"/>
    </row>
    <row r="218" spans="1:4" x14ac:dyDescent="0.2">
      <c r="A218" s="68"/>
      <c r="B218" s="73"/>
      <c r="C218" s="69"/>
      <c r="D218" s="68"/>
    </row>
    <row r="219" spans="1:4" x14ac:dyDescent="0.2">
      <c r="A219" s="68"/>
      <c r="B219" s="73"/>
      <c r="C219" s="69"/>
      <c r="D219" s="68"/>
    </row>
    <row r="220" spans="1:4" x14ac:dyDescent="0.2">
      <c r="A220" s="64"/>
      <c r="B220" s="71"/>
      <c r="C220" s="67"/>
      <c r="D220" s="67"/>
    </row>
    <row r="221" spans="1:4" x14ac:dyDescent="0.2">
      <c r="A221" s="67"/>
      <c r="B221" s="71"/>
      <c r="C221" s="67"/>
      <c r="D221" s="67"/>
    </row>
    <row r="222" spans="1:4" x14ac:dyDescent="0.2">
      <c r="A222" s="68"/>
      <c r="B222" s="73"/>
      <c r="C222" s="68"/>
      <c r="D222" s="68"/>
    </row>
    <row r="223" spans="1:4" x14ac:dyDescent="0.2">
      <c r="A223" s="76"/>
      <c r="B223" s="73"/>
      <c r="C223" s="69"/>
      <c r="D223" s="68"/>
    </row>
    <row r="224" spans="1:4" x14ac:dyDescent="0.2">
      <c r="A224" s="68"/>
      <c r="B224" s="73"/>
      <c r="C224" s="69"/>
      <c r="D224" s="68"/>
    </row>
    <row r="225" spans="1:4" x14ac:dyDescent="0.2">
      <c r="A225" s="68"/>
      <c r="B225" s="73"/>
      <c r="C225" s="69"/>
      <c r="D225" s="68"/>
    </row>
    <row r="226" spans="1:4" x14ac:dyDescent="0.2">
      <c r="A226" s="68"/>
      <c r="B226" s="73"/>
      <c r="C226" s="69"/>
      <c r="D226" s="68"/>
    </row>
    <row r="227" spans="1:4" x14ac:dyDescent="0.2">
      <c r="A227" s="67"/>
      <c r="B227" s="71"/>
      <c r="C227" s="72"/>
      <c r="D227" s="67"/>
    </row>
    <row r="228" spans="1:4" x14ac:dyDescent="0.2">
      <c r="A228" s="68"/>
      <c r="B228" s="73"/>
      <c r="C228" s="75"/>
      <c r="D228" s="68"/>
    </row>
    <row r="229" spans="1:4" x14ac:dyDescent="0.2">
      <c r="A229" s="68"/>
      <c r="B229" s="73"/>
      <c r="C229" s="75"/>
      <c r="D229" s="68"/>
    </row>
    <row r="230" spans="1:4" x14ac:dyDescent="0.2">
      <c r="A230" s="68"/>
      <c r="B230" s="73"/>
      <c r="C230" s="75"/>
      <c r="D230" s="68"/>
    </row>
    <row r="231" spans="1:4" x14ac:dyDescent="0.2">
      <c r="A231" s="68"/>
      <c r="B231" s="73"/>
      <c r="C231" s="75"/>
      <c r="D231" s="68"/>
    </row>
    <row r="232" spans="1:4" x14ac:dyDescent="0.2">
      <c r="A232" s="68"/>
      <c r="B232" s="73"/>
      <c r="C232" s="75"/>
      <c r="D232" s="68"/>
    </row>
    <row r="233" spans="1:4" x14ac:dyDescent="0.2">
      <c r="A233" s="68"/>
      <c r="B233" s="73"/>
      <c r="C233" s="75"/>
      <c r="D233" s="68"/>
    </row>
    <row r="234" spans="1:4" x14ac:dyDescent="0.2">
      <c r="A234" s="68"/>
      <c r="B234" s="73"/>
      <c r="C234" s="75"/>
      <c r="D234" s="68"/>
    </row>
    <row r="235" spans="1:4" x14ac:dyDescent="0.2">
      <c r="A235" s="68"/>
      <c r="B235" s="73"/>
      <c r="C235" s="75"/>
      <c r="D235" s="68"/>
    </row>
    <row r="236" spans="1:4" x14ac:dyDescent="0.2">
      <c r="A236" s="67"/>
      <c r="B236" s="73"/>
      <c r="C236" s="75"/>
      <c r="D236" s="77"/>
    </row>
    <row r="237" spans="1:4" x14ac:dyDescent="0.2">
      <c r="A237" s="78"/>
      <c r="B237" s="78"/>
      <c r="C237" s="78"/>
      <c r="D237" s="78"/>
    </row>
    <row r="238" spans="1:4" x14ac:dyDescent="0.2">
      <c r="A238" s="78"/>
      <c r="B238" s="78"/>
      <c r="C238" s="78"/>
      <c r="D238" s="78"/>
    </row>
    <row r="239" spans="1:4" x14ac:dyDescent="0.2">
      <c r="A239" s="78"/>
      <c r="B239" s="78"/>
      <c r="C239" s="78"/>
      <c r="D239" s="78"/>
    </row>
    <row r="240" spans="1:4" x14ac:dyDescent="0.2">
      <c r="A240" s="78"/>
      <c r="B240" s="78"/>
      <c r="C240" s="78"/>
      <c r="D240" s="78"/>
    </row>
    <row r="241" spans="1:4" x14ac:dyDescent="0.2">
      <c r="A241" s="78"/>
      <c r="B241" s="78"/>
      <c r="C241" s="78"/>
      <c r="D241" s="78"/>
    </row>
    <row r="242" spans="1:4" x14ac:dyDescent="0.2">
      <c r="A242" s="78"/>
      <c r="B242" s="78"/>
      <c r="C242" s="78"/>
      <c r="D242" s="78"/>
    </row>
    <row r="243" spans="1:4" x14ac:dyDescent="0.2">
      <c r="A243" s="78"/>
      <c r="B243" s="78"/>
      <c r="C243" s="78"/>
      <c r="D243" s="78"/>
    </row>
    <row r="244" spans="1:4" x14ac:dyDescent="0.2">
      <c r="A244" s="78"/>
      <c r="B244" s="78"/>
      <c r="C244" s="78"/>
      <c r="D244" s="78"/>
    </row>
    <row r="245" spans="1:4" x14ac:dyDescent="0.2">
      <c r="A245" s="78"/>
      <c r="B245" s="78"/>
      <c r="C245" s="78"/>
      <c r="D245" s="78"/>
    </row>
    <row r="246" spans="1:4" x14ac:dyDescent="0.2">
      <c r="A246" s="78"/>
      <c r="B246" s="78"/>
      <c r="C246" s="78"/>
      <c r="D246" s="78"/>
    </row>
    <row r="247" spans="1:4" x14ac:dyDescent="0.2">
      <c r="A247" s="78"/>
      <c r="B247" s="78"/>
      <c r="C247" s="78"/>
      <c r="D247" s="78"/>
    </row>
    <row r="248" spans="1:4" x14ac:dyDescent="0.2">
      <c r="A248" s="78"/>
      <c r="B248" s="78"/>
      <c r="C248" s="78"/>
      <c r="D248" s="78"/>
    </row>
    <row r="249" spans="1:4" x14ac:dyDescent="0.2">
      <c r="A249" s="78"/>
      <c r="B249" s="78"/>
      <c r="C249" s="78"/>
      <c r="D249" s="78"/>
    </row>
    <row r="250" spans="1:4" x14ac:dyDescent="0.2">
      <c r="A250" s="78"/>
      <c r="B250" s="78"/>
      <c r="C250" s="78"/>
      <c r="D250" s="78"/>
    </row>
    <row r="251" spans="1:4" x14ac:dyDescent="0.2">
      <c r="A251" s="78"/>
      <c r="B251" s="78"/>
      <c r="C251" s="78"/>
      <c r="D251" s="78"/>
    </row>
    <row r="252" spans="1:4" x14ac:dyDescent="0.2">
      <c r="A252" s="78"/>
      <c r="B252" s="78"/>
      <c r="C252" s="78"/>
      <c r="D252" s="78"/>
    </row>
    <row r="253" spans="1:4" x14ac:dyDescent="0.2">
      <c r="A253" s="78"/>
      <c r="B253" s="78"/>
      <c r="C253" s="78"/>
      <c r="D253" s="78"/>
    </row>
    <row r="254" spans="1:4" x14ac:dyDescent="0.2">
      <c r="A254" s="78"/>
      <c r="B254" s="78"/>
      <c r="C254" s="78"/>
      <c r="D254" s="78"/>
    </row>
    <row r="255" spans="1:4" x14ac:dyDescent="0.2">
      <c r="A255" s="78"/>
      <c r="B255" s="78"/>
      <c r="C255" s="78"/>
      <c r="D255" s="78"/>
    </row>
    <row r="256" spans="1:4" x14ac:dyDescent="0.2">
      <c r="A256" s="78"/>
      <c r="B256" s="78"/>
      <c r="C256" s="78"/>
      <c r="D256" s="78"/>
    </row>
    <row r="257" spans="1:4" x14ac:dyDescent="0.2">
      <c r="A257" s="78"/>
      <c r="B257" s="78"/>
      <c r="C257" s="78"/>
      <c r="D257" s="78"/>
    </row>
    <row r="258" spans="1:4" x14ac:dyDescent="0.2">
      <c r="A258" s="78"/>
      <c r="B258" s="78"/>
      <c r="C258" s="78"/>
      <c r="D258" s="78"/>
    </row>
    <row r="259" spans="1:4" x14ac:dyDescent="0.2">
      <c r="A259" s="78"/>
      <c r="B259" s="78"/>
      <c r="C259" s="78"/>
      <c r="D259" s="78"/>
    </row>
    <row r="260" spans="1:4" x14ac:dyDescent="0.2">
      <c r="A260" s="78"/>
      <c r="B260" s="78"/>
      <c r="C260" s="78"/>
      <c r="D260" s="78"/>
    </row>
    <row r="261" spans="1:4" x14ac:dyDescent="0.2">
      <c r="A261" s="78"/>
      <c r="B261" s="78"/>
      <c r="C261" s="78"/>
      <c r="D261" s="78"/>
    </row>
    <row r="262" spans="1:4" x14ac:dyDescent="0.2">
      <c r="A262" s="78"/>
      <c r="B262" s="78"/>
      <c r="C262" s="78"/>
      <c r="D262" s="78"/>
    </row>
    <row r="263" spans="1:4" x14ac:dyDescent="0.2">
      <c r="A263" s="78"/>
      <c r="B263" s="78"/>
      <c r="C263" s="78"/>
      <c r="D263" s="78"/>
    </row>
    <row r="264" spans="1:4" x14ac:dyDescent="0.2">
      <c r="A264" s="78"/>
      <c r="B264" s="78"/>
      <c r="C264" s="78"/>
      <c r="D264" s="78"/>
    </row>
    <row r="265" spans="1:4" x14ac:dyDescent="0.2">
      <c r="A265" s="78"/>
      <c r="B265" s="78"/>
      <c r="C265" s="78"/>
      <c r="D265" s="78"/>
    </row>
    <row r="266" spans="1:4" x14ac:dyDescent="0.2">
      <c r="A266" s="78"/>
      <c r="B266" s="78"/>
      <c r="C266" s="78"/>
      <c r="D266" s="78"/>
    </row>
    <row r="267" spans="1:4" x14ac:dyDescent="0.2">
      <c r="A267" s="78"/>
      <c r="B267" s="78"/>
      <c r="C267" s="78"/>
      <c r="D267" s="78"/>
    </row>
    <row r="268" spans="1:4" x14ac:dyDescent="0.2">
      <c r="A268" s="78"/>
      <c r="B268" s="78"/>
      <c r="C268" s="78"/>
      <c r="D268" s="78"/>
    </row>
    <row r="269" spans="1:4" x14ac:dyDescent="0.2">
      <c r="A269" s="78"/>
      <c r="B269" s="78"/>
      <c r="C269" s="78"/>
      <c r="D269" s="78"/>
    </row>
    <row r="270" spans="1:4" x14ac:dyDescent="0.2">
      <c r="A270" s="78"/>
      <c r="B270" s="78"/>
      <c r="C270" s="78"/>
      <c r="D270" s="78"/>
    </row>
    <row r="271" spans="1:4" x14ac:dyDescent="0.2">
      <c r="A271" s="78"/>
      <c r="B271" s="78"/>
      <c r="C271" s="78"/>
      <c r="D271" s="78"/>
    </row>
    <row r="272" spans="1:4" x14ac:dyDescent="0.2">
      <c r="A272" s="78"/>
      <c r="B272" s="78"/>
      <c r="C272" s="78"/>
      <c r="D272" s="78"/>
    </row>
    <row r="273" spans="1:4" x14ac:dyDescent="0.2">
      <c r="A273" s="78"/>
      <c r="B273" s="78"/>
      <c r="C273" s="78"/>
      <c r="D273" s="78"/>
    </row>
    <row r="274" spans="1:4" x14ac:dyDescent="0.2">
      <c r="A274" s="78"/>
      <c r="B274" s="78"/>
      <c r="C274" s="78"/>
      <c r="D274" s="78"/>
    </row>
    <row r="275" spans="1:4" x14ac:dyDescent="0.2">
      <c r="A275" s="78"/>
      <c r="B275" s="78"/>
      <c r="C275" s="78"/>
      <c r="D275" s="78"/>
    </row>
    <row r="276" spans="1:4" x14ac:dyDescent="0.2">
      <c r="A276" s="78"/>
      <c r="B276" s="78"/>
      <c r="C276" s="78"/>
      <c r="D276" s="78"/>
    </row>
    <row r="277" spans="1:4" x14ac:dyDescent="0.2">
      <c r="A277" s="78"/>
      <c r="B277" s="78"/>
      <c r="C277" s="78"/>
      <c r="D277" s="78"/>
    </row>
    <row r="278" spans="1:4" x14ac:dyDescent="0.2">
      <c r="A278" s="78"/>
      <c r="B278" s="78"/>
      <c r="C278" s="78"/>
      <c r="D278" s="78"/>
    </row>
    <row r="279" spans="1:4" x14ac:dyDescent="0.2">
      <c r="A279" s="78"/>
      <c r="B279" s="78"/>
      <c r="C279" s="78"/>
      <c r="D279" s="78"/>
    </row>
    <row r="280" spans="1:4" x14ac:dyDescent="0.2">
      <c r="A280" s="78"/>
      <c r="B280" s="78"/>
      <c r="C280" s="78"/>
      <c r="D280" s="78"/>
    </row>
    <row r="281" spans="1:4" x14ac:dyDescent="0.2">
      <c r="A281" s="78"/>
      <c r="B281" s="78"/>
      <c r="C281" s="78"/>
      <c r="D281" s="78"/>
    </row>
    <row r="282" spans="1:4" x14ac:dyDescent="0.2">
      <c r="A282" s="78"/>
      <c r="B282" s="78"/>
      <c r="C282" s="78"/>
      <c r="D282" s="78"/>
    </row>
    <row r="283" spans="1:4" x14ac:dyDescent="0.2">
      <c r="A283" s="78"/>
      <c r="B283" s="78"/>
      <c r="C283" s="78"/>
      <c r="D283" s="78"/>
    </row>
    <row r="284" spans="1:4" x14ac:dyDescent="0.2">
      <c r="A284" s="78"/>
      <c r="B284" s="78"/>
      <c r="C284" s="78"/>
      <c r="D284" s="78"/>
    </row>
    <row r="285" spans="1:4" x14ac:dyDescent="0.2">
      <c r="A285" s="78"/>
      <c r="B285" s="78"/>
      <c r="C285" s="78"/>
      <c r="D285" s="78"/>
    </row>
    <row r="286" spans="1:4" x14ac:dyDescent="0.2">
      <c r="A286" s="78"/>
      <c r="B286" s="78"/>
      <c r="C286" s="78"/>
      <c r="D286" s="78"/>
    </row>
    <row r="287" spans="1:4" x14ac:dyDescent="0.2">
      <c r="A287" s="78"/>
      <c r="B287" s="78"/>
      <c r="C287" s="78"/>
      <c r="D287" s="78"/>
    </row>
    <row r="288" spans="1:4" x14ac:dyDescent="0.2">
      <c r="A288" s="78"/>
      <c r="B288" s="78"/>
      <c r="C288" s="78"/>
      <c r="D288" s="78"/>
    </row>
  </sheetData>
  <mergeCells count="11">
    <mergeCell ref="A8:A9"/>
    <mergeCell ref="B8:B9"/>
    <mergeCell ref="C8:C9"/>
    <mergeCell ref="D8:D9"/>
    <mergeCell ref="E8:E9"/>
    <mergeCell ref="A6:E6"/>
    <mergeCell ref="A1:E1"/>
    <mergeCell ref="A2:E2"/>
    <mergeCell ref="A3:E3"/>
    <mergeCell ref="A4:E4"/>
    <mergeCell ref="A5:F5"/>
  </mergeCells>
  <pageMargins left="0.78740157480314965" right="0.27559055118110237" top="0.98425196850393704" bottom="0.78740157480314965" header="0.51181102362204722" footer="0.51181102362204722"/>
  <pageSetup paperSize="9" scale="68" fitToHeight="0" orientation="portrait" r:id="rId1"/>
  <headerFooter alignWithMargins="0"/>
  <rowBreaks count="7" manualBreakCount="7">
    <brk id="26" max="5" man="1"/>
    <brk id="48" max="5" man="1"/>
    <brk id="76" max="5" man="1"/>
    <brk id="101" max="5" man="1"/>
    <brk id="124" max="5" man="1"/>
    <brk id="146" max="5" man="1"/>
    <brk id="1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БР на 2019</vt:lpstr>
      <vt:lpstr>'СВОДНАЯ БР на 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2018-12-28T07:18:32Z</dcterms:modified>
</cp:coreProperties>
</file>