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/>
  <mc:AlternateContent xmlns:mc="http://schemas.openxmlformats.org/markup-compatibility/2006">
    <mc:Choice Requires="x15">
      <x15ac:absPath xmlns:x15ac="http://schemas.microsoft.com/office/spreadsheetml/2010/11/ac" url="C:\Users\GLAVAMA\Documents\Автово\МС\Решения\2020\25.06.2020\на подпись после заседания\"/>
    </mc:Choice>
  </mc:AlternateContent>
  <xr:revisionPtr revIDLastSave="0" documentId="13_ncr:1_{C630C12D-59B0-4006-AA97-D491EC35091D}" xr6:coauthVersionLast="45" xr6:coauthVersionMax="45" xr10:uidLastSave="{00000000-0000-0000-0000-000000000000}"/>
  <bookViews>
    <workbookView xWindow="-120" yWindow="-120" windowWidth="29040" windowHeight="15840" tabRatio="225" firstSheet="2" activeTab="3" xr2:uid="{00000000-000D-0000-FFFF-FFFF00000000}"/>
  </bookViews>
  <sheets>
    <sheet name="доходы 2019" sheetId="7" r:id="rId1"/>
    <sheet name="расходы 2019" sheetId="5" r:id="rId2"/>
    <sheet name="Расходы по рп" sheetId="6" r:id="rId3"/>
    <sheet name="источники" sheetId="3" r:id="rId4"/>
  </sheets>
  <definedNames>
    <definedName name="_xlnm._FilterDatabase" localSheetId="1" hidden="1">'расходы 2019'!$A$6:$M$6</definedName>
    <definedName name="_xlnm.Print_Area" localSheetId="1">'расходы 2019'!$A$1:$I$195</definedName>
    <definedName name="_xlnm.Print_Area" localSheetId="2">'Расходы по рп'!$A$1:$G$37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05" i="5" l="1"/>
  <c r="H105" i="5" s="1"/>
  <c r="I105" i="5" s="1"/>
  <c r="F31" i="6"/>
  <c r="G31" i="6"/>
  <c r="E29" i="6"/>
  <c r="C29" i="6"/>
  <c r="F28" i="6"/>
  <c r="G28" i="6"/>
  <c r="E26" i="6"/>
  <c r="C26" i="6"/>
  <c r="E23" i="6"/>
  <c r="C23" i="6"/>
  <c r="C21" i="6"/>
  <c r="E21" i="6"/>
  <c r="I156" i="5"/>
  <c r="I155" i="5" s="1"/>
  <c r="I154" i="5" s="1"/>
  <c r="I153" i="5" s="1"/>
  <c r="H156" i="5"/>
  <c r="H155" i="5" s="1"/>
  <c r="H154" i="5" s="1"/>
  <c r="H153" i="5" s="1"/>
  <c r="G155" i="5"/>
  <c r="G154" i="5" s="1"/>
  <c r="G153" i="5" s="1"/>
  <c r="F155" i="5"/>
  <c r="F154" i="5" s="1"/>
  <c r="F153" i="5" s="1"/>
  <c r="E155" i="5"/>
  <c r="E154" i="5" s="1"/>
  <c r="E153" i="5" s="1"/>
  <c r="I151" i="5" l="1"/>
  <c r="I150" i="5" s="1"/>
  <c r="H151" i="5"/>
  <c r="H150" i="5" s="1"/>
  <c r="H149" i="5" s="1"/>
  <c r="I149" i="5" s="1"/>
  <c r="G150" i="5"/>
  <c r="G149" i="5" s="1"/>
  <c r="F150" i="5"/>
  <c r="F149" i="5" s="1"/>
  <c r="E150" i="5"/>
  <c r="E149" i="5" s="1"/>
  <c r="E112" i="5"/>
  <c r="I50" i="5"/>
  <c r="I49" i="5" s="1"/>
  <c r="H50" i="5"/>
  <c r="H49" i="5" s="1"/>
  <c r="F49" i="5"/>
  <c r="G49" i="5"/>
  <c r="E49" i="5"/>
  <c r="E52" i="5"/>
  <c r="E51" i="5" s="1"/>
  <c r="F51" i="5" s="1"/>
  <c r="H53" i="5"/>
  <c r="I53" i="5" s="1"/>
  <c r="F53" i="5"/>
  <c r="G52" i="5"/>
  <c r="G51" i="5" s="1"/>
  <c r="H43" i="5"/>
  <c r="I43" i="5" s="1"/>
  <c r="G42" i="5"/>
  <c r="D58" i="7"/>
  <c r="D57" i="7" s="1"/>
  <c r="H42" i="7"/>
  <c r="H26" i="7"/>
  <c r="H19" i="7"/>
  <c r="C58" i="7"/>
  <c r="C57" i="7"/>
  <c r="C61" i="7"/>
  <c r="C62" i="7"/>
  <c r="D62" i="7"/>
  <c r="D61" i="7" s="1"/>
  <c r="F52" i="5" l="1"/>
  <c r="H51" i="5"/>
  <c r="I51" i="5" s="1"/>
  <c r="H52" i="5"/>
  <c r="I52" i="5" s="1"/>
  <c r="C42" i="7" l="1"/>
  <c r="C66" i="7" l="1"/>
  <c r="C65" i="7" s="1"/>
  <c r="C60" i="7" s="1"/>
  <c r="C56" i="7" s="1"/>
  <c r="G29" i="5" l="1"/>
  <c r="H29" i="5" s="1"/>
  <c r="I29" i="5" s="1"/>
  <c r="E28" i="5"/>
  <c r="F28" i="5" s="1"/>
  <c r="G28" i="5" s="1"/>
  <c r="H28" i="5" s="1"/>
  <c r="I28" i="5" s="1"/>
  <c r="E27" i="5"/>
  <c r="H32" i="5"/>
  <c r="I32" i="5" s="1"/>
  <c r="I31" i="5" s="1"/>
  <c r="F32" i="5"/>
  <c r="G31" i="5"/>
  <c r="G30" i="5" s="1"/>
  <c r="E31" i="5"/>
  <c r="F31" i="5" s="1"/>
  <c r="E30" i="5" l="1"/>
  <c r="F30" i="5" s="1"/>
  <c r="F27" i="5"/>
  <c r="H31" i="5"/>
  <c r="H30" i="5" s="1"/>
  <c r="I30" i="5" s="1"/>
  <c r="E26" i="5" l="1"/>
  <c r="G27" i="5"/>
  <c r="F26" i="5"/>
  <c r="H27" i="5" l="1"/>
  <c r="I27" i="5" s="1"/>
  <c r="G26" i="5"/>
  <c r="H26" i="5" s="1"/>
  <c r="I26" i="5" s="1"/>
  <c r="F194" i="5" l="1"/>
  <c r="G68" i="7" l="1"/>
  <c r="H68" i="7" s="1"/>
  <c r="H67" i="7"/>
  <c r="G67" i="7"/>
  <c r="G66" i="7" s="1"/>
  <c r="G65" i="7" s="1"/>
  <c r="D66" i="7"/>
  <c r="D65" i="7" s="1"/>
  <c r="D60" i="7" s="1"/>
  <c r="D56" i="7" s="1"/>
  <c r="H64" i="7"/>
  <c r="G63" i="7"/>
  <c r="H54" i="7"/>
  <c r="G54" i="7"/>
  <c r="G53" i="7" s="1"/>
  <c r="D53" i="7"/>
  <c r="C53" i="7"/>
  <c r="H53" i="7" s="1"/>
  <c r="H52" i="7"/>
  <c r="G52" i="7"/>
  <c r="G51" i="7" s="1"/>
  <c r="D51" i="7"/>
  <c r="C51" i="7"/>
  <c r="H51" i="7" s="1"/>
  <c r="G49" i="7"/>
  <c r="G48" i="7"/>
  <c r="H47" i="7"/>
  <c r="G47" i="7"/>
  <c r="G46" i="7"/>
  <c r="G45" i="7"/>
  <c r="H45" i="7" s="1"/>
  <c r="G44" i="7"/>
  <c r="H44" i="7" s="1"/>
  <c r="G43" i="7"/>
  <c r="D42" i="7"/>
  <c r="G42" i="7" s="1"/>
  <c r="G41" i="7" s="1"/>
  <c r="C41" i="7"/>
  <c r="H41" i="7"/>
  <c r="H40" i="7"/>
  <c r="D39" i="7"/>
  <c r="C39" i="7"/>
  <c r="H38" i="7"/>
  <c r="H37" i="7"/>
  <c r="H36" i="7"/>
  <c r="G36" i="7"/>
  <c r="G34" i="7"/>
  <c r="G33" i="7"/>
  <c r="D32" i="7"/>
  <c r="D31" i="7" s="1"/>
  <c r="D30" i="7" s="1"/>
  <c r="C32" i="7"/>
  <c r="C31" i="7" s="1"/>
  <c r="C30" i="7" s="1"/>
  <c r="H29" i="7"/>
  <c r="G29" i="7"/>
  <c r="G28" i="7" s="1"/>
  <c r="G27" i="7" s="1"/>
  <c r="D28" i="7"/>
  <c r="D27" i="7" s="1"/>
  <c r="C28" i="7"/>
  <c r="C27" i="7" s="1"/>
  <c r="G26" i="7"/>
  <c r="G25" i="7" s="1"/>
  <c r="D25" i="7"/>
  <c r="C25" i="7"/>
  <c r="H25" i="7" s="1"/>
  <c r="H24" i="7"/>
  <c r="G24" i="7"/>
  <c r="H23" i="7"/>
  <c r="G23" i="7"/>
  <c r="D22" i="7"/>
  <c r="C22" i="7"/>
  <c r="G21" i="7"/>
  <c r="H21" i="7" s="1"/>
  <c r="H20" i="7"/>
  <c r="G20" i="7"/>
  <c r="G19" i="7"/>
  <c r="H18" i="7"/>
  <c r="G18" i="7"/>
  <c r="H17" i="7"/>
  <c r="G17" i="7"/>
  <c r="D16" i="7"/>
  <c r="G16" i="7" s="1"/>
  <c r="C16" i="7"/>
  <c r="D35" i="7" l="1"/>
  <c r="D15" i="7"/>
  <c r="G32" i="7"/>
  <c r="H63" i="7"/>
  <c r="G62" i="7"/>
  <c r="H16" i="7"/>
  <c r="C35" i="7"/>
  <c r="C15" i="7"/>
  <c r="G31" i="7"/>
  <c r="G30" i="7" s="1"/>
  <c r="H31" i="7"/>
  <c r="H30" i="7" s="1"/>
  <c r="D41" i="7"/>
  <c r="D50" i="7"/>
  <c r="H66" i="7"/>
  <c r="H65" i="7" s="1"/>
  <c r="G22" i="7"/>
  <c r="G15" i="7" s="1"/>
  <c r="G50" i="7"/>
  <c r="D55" i="7"/>
  <c r="H27" i="7"/>
  <c r="H22" i="7"/>
  <c r="H28" i="7"/>
  <c r="H39" i="7"/>
  <c r="C50" i="7"/>
  <c r="G35" i="7" l="1"/>
  <c r="G14" i="7" s="1"/>
  <c r="H35" i="7"/>
  <c r="D14" i="7"/>
  <c r="D12" i="7" s="1"/>
  <c r="H15" i="7"/>
  <c r="G61" i="7"/>
  <c r="G60" i="7" s="1"/>
  <c r="G56" i="7" s="1"/>
  <c r="G55" i="7" s="1"/>
  <c r="H62" i="7"/>
  <c r="H61" i="7" s="1"/>
  <c r="H60" i="7" s="1"/>
  <c r="H56" i="7" s="1"/>
  <c r="H50" i="7"/>
  <c r="C14" i="7"/>
  <c r="G12" i="7" l="1"/>
  <c r="H14" i="7"/>
  <c r="E159" i="5" l="1"/>
  <c r="H118" i="5"/>
  <c r="I118" i="5" s="1"/>
  <c r="G117" i="5"/>
  <c r="G116" i="5" s="1"/>
  <c r="G115" i="5" s="1"/>
  <c r="F117" i="5"/>
  <c r="F116" i="5" s="1"/>
  <c r="F115" i="5" s="1"/>
  <c r="E117" i="5"/>
  <c r="E116" i="5" s="1"/>
  <c r="E115" i="5" s="1"/>
  <c r="F113" i="5"/>
  <c r="F104" i="5"/>
  <c r="F67" i="5"/>
  <c r="G67" i="5" s="1"/>
  <c r="H67" i="5" s="1"/>
  <c r="I67" i="5" s="1"/>
  <c r="E66" i="5"/>
  <c r="E65" i="5" s="1"/>
  <c r="F65" i="5" s="1"/>
  <c r="G65" i="5" s="1"/>
  <c r="H115" i="5" l="1"/>
  <c r="I115" i="5" s="1"/>
  <c r="H116" i="5"/>
  <c r="I116" i="5" s="1"/>
  <c r="H117" i="5"/>
  <c r="I117" i="5" s="1"/>
  <c r="H65" i="5"/>
  <c r="I65" i="5" s="1"/>
  <c r="F66" i="5"/>
  <c r="G66" i="5" s="1"/>
  <c r="H66" i="5" s="1"/>
  <c r="I66" i="5" s="1"/>
  <c r="H142" i="5" l="1"/>
  <c r="I142" i="5" s="1"/>
  <c r="F142" i="5"/>
  <c r="F141" i="5" s="1"/>
  <c r="F140" i="5" s="1"/>
  <c r="G141" i="5"/>
  <c r="G140" i="5" s="1"/>
  <c r="E141" i="5"/>
  <c r="H139" i="5"/>
  <c r="I139" i="5" s="1"/>
  <c r="F139" i="5"/>
  <c r="F138" i="5" s="1"/>
  <c r="F137" i="5" s="1"/>
  <c r="G138" i="5"/>
  <c r="E138" i="5"/>
  <c r="E137" i="5" s="1"/>
  <c r="H136" i="5"/>
  <c r="I136" i="5" s="1"/>
  <c r="F136" i="5"/>
  <c r="F135" i="5" s="1"/>
  <c r="F134" i="5" s="1"/>
  <c r="G135" i="5"/>
  <c r="G134" i="5" s="1"/>
  <c r="E135" i="5"/>
  <c r="H133" i="5"/>
  <c r="I133" i="5" s="1"/>
  <c r="F133" i="5"/>
  <c r="F132" i="5" s="1"/>
  <c r="F131" i="5" s="1"/>
  <c r="G132" i="5"/>
  <c r="G131" i="5" s="1"/>
  <c r="E132" i="5"/>
  <c r="H130" i="5"/>
  <c r="I130" i="5" s="1"/>
  <c r="F130" i="5"/>
  <c r="F129" i="5" s="1"/>
  <c r="F128" i="5" s="1"/>
  <c r="G129" i="5"/>
  <c r="G128" i="5" s="1"/>
  <c r="E129" i="5"/>
  <c r="H127" i="5"/>
  <c r="I127" i="5" s="1"/>
  <c r="F127" i="5"/>
  <c r="G126" i="5"/>
  <c r="G125" i="5" s="1"/>
  <c r="E126" i="5"/>
  <c r="E125" i="5" s="1"/>
  <c r="F125" i="5" l="1"/>
  <c r="H138" i="5"/>
  <c r="I138" i="5" s="1"/>
  <c r="H129" i="5"/>
  <c r="I129" i="5" s="1"/>
  <c r="H132" i="5"/>
  <c r="I132" i="5" s="1"/>
  <c r="H135" i="5"/>
  <c r="I135" i="5" s="1"/>
  <c r="H126" i="5"/>
  <c r="I126" i="5" s="1"/>
  <c r="F126" i="5"/>
  <c r="E131" i="5"/>
  <c r="H131" i="5" s="1"/>
  <c r="I131" i="5" s="1"/>
  <c r="G137" i="5"/>
  <c r="H137" i="5" s="1"/>
  <c r="I137" i="5" s="1"/>
  <c r="H141" i="5"/>
  <c r="I141" i="5" s="1"/>
  <c r="H125" i="5"/>
  <c r="I125" i="5" s="1"/>
  <c r="E134" i="5"/>
  <c r="H134" i="5" s="1"/>
  <c r="I134" i="5" s="1"/>
  <c r="E128" i="5"/>
  <c r="H128" i="5" s="1"/>
  <c r="I128" i="5" s="1"/>
  <c r="E140" i="5"/>
  <c r="H140" i="5" s="1"/>
  <c r="I140" i="5" s="1"/>
  <c r="F124" i="5" l="1"/>
  <c r="G124" i="5"/>
  <c r="E124" i="5"/>
  <c r="H124" i="5" l="1"/>
  <c r="I124" i="5" s="1"/>
  <c r="F14" i="6"/>
  <c r="F13" i="6"/>
  <c r="F12" i="6"/>
  <c r="D34" i="6"/>
  <c r="E33" i="6"/>
  <c r="C33" i="6"/>
  <c r="D32" i="6"/>
  <c r="F25" i="6"/>
  <c r="G25" i="6" s="1"/>
  <c r="D25" i="6"/>
  <c r="F24" i="6" l="1"/>
  <c r="G24" i="6" s="1"/>
  <c r="D24" i="6"/>
  <c r="D23" i="6" s="1"/>
  <c r="D20" i="6" l="1"/>
  <c r="G20" i="6" s="1"/>
  <c r="F20" i="6"/>
  <c r="F18" i="6"/>
  <c r="D12" i="6"/>
  <c r="D19" i="3" l="1"/>
  <c r="D18" i="3" s="1"/>
  <c r="D17" i="3" s="1"/>
  <c r="D11" i="3" l="1"/>
  <c r="D12" i="3" s="1"/>
  <c r="D13" i="3" s="1"/>
  <c r="D14" i="3" s="1"/>
  <c r="D15" i="3" s="1"/>
  <c r="D8" i="3" s="1"/>
  <c r="D9" i="3" s="1"/>
  <c r="C15" i="3" l="1"/>
  <c r="C14" i="3" s="1"/>
  <c r="C13" i="3" s="1"/>
  <c r="C12" i="3" s="1"/>
  <c r="C11" i="3" s="1"/>
  <c r="C10" i="3" s="1"/>
  <c r="C19" i="3"/>
  <c r="C18" i="3" s="1"/>
  <c r="C17" i="3" s="1"/>
  <c r="C9" i="3" s="1"/>
  <c r="C8" i="3" s="1"/>
  <c r="C19" i="6"/>
  <c r="D16" i="6"/>
  <c r="D14" i="6"/>
  <c r="E11" i="6"/>
  <c r="C11" i="6"/>
  <c r="F19" i="6"/>
  <c r="E19" i="6"/>
  <c r="D19" i="6"/>
  <c r="F185" i="5"/>
  <c r="F190" i="5"/>
  <c r="F192" i="5"/>
  <c r="G193" i="5"/>
  <c r="G179" i="5"/>
  <c r="F180" i="5"/>
  <c r="F179" i="5" s="1"/>
  <c r="E179" i="5"/>
  <c r="F173" i="5"/>
  <c r="F167" i="5"/>
  <c r="F164" i="5"/>
  <c r="F160" i="5"/>
  <c r="F148" i="5"/>
  <c r="F123" i="5"/>
  <c r="F109" i="5"/>
  <c r="F111" i="5"/>
  <c r="G112" i="5"/>
  <c r="F101" i="5"/>
  <c r="F98" i="5"/>
  <c r="F95" i="5"/>
  <c r="F92" i="5"/>
  <c r="F89" i="5"/>
  <c r="F86" i="5"/>
  <c r="H78" i="5"/>
  <c r="I78" i="5" s="1"/>
  <c r="H80" i="5"/>
  <c r="I80" i="5" s="1"/>
  <c r="G79" i="5"/>
  <c r="F80" i="5"/>
  <c r="F79" i="5" s="1"/>
  <c r="G77" i="5"/>
  <c r="G19" i="6" l="1"/>
  <c r="G76" i="5"/>
  <c r="G75" i="5" s="1"/>
  <c r="G74" i="5" s="1"/>
  <c r="G73" i="5" s="1"/>
  <c r="H79" i="5"/>
  <c r="I79" i="5" s="1"/>
  <c r="F78" i="5"/>
  <c r="F77" i="5" s="1"/>
  <c r="F76" i="5" s="1"/>
  <c r="F75" i="5" s="1"/>
  <c r="F74" i="5" s="1"/>
  <c r="F73" i="5" s="1"/>
  <c r="E77" i="5"/>
  <c r="F72" i="5"/>
  <c r="H64" i="5"/>
  <c r="I64" i="5" s="1"/>
  <c r="G63" i="5"/>
  <c r="G62" i="5" s="1"/>
  <c r="G61" i="5" s="1"/>
  <c r="G57" i="5" s="1"/>
  <c r="E63" i="5"/>
  <c r="F64" i="5"/>
  <c r="F63" i="5" s="1"/>
  <c r="F62" i="5" s="1"/>
  <c r="F61" i="5" s="1"/>
  <c r="E76" i="5" l="1"/>
  <c r="H77" i="5"/>
  <c r="I77" i="5" s="1"/>
  <c r="H63" i="5"/>
  <c r="I63" i="5" s="1"/>
  <c r="E62" i="5"/>
  <c r="E75" i="5" l="1"/>
  <c r="H76" i="5"/>
  <c r="I76" i="5" s="1"/>
  <c r="H62" i="5"/>
  <c r="I62" i="5" s="1"/>
  <c r="E61" i="5"/>
  <c r="H61" i="5" l="1"/>
  <c r="H75" i="5"/>
  <c r="I75" i="5" s="1"/>
  <c r="E74" i="5"/>
  <c r="G44" i="5"/>
  <c r="F45" i="5"/>
  <c r="E37" i="5"/>
  <c r="F14" i="5"/>
  <c r="I61" i="5" l="1"/>
  <c r="E73" i="5"/>
  <c r="H73" i="5" s="1"/>
  <c r="I73" i="5" s="1"/>
  <c r="H74" i="5"/>
  <c r="I74" i="5" s="1"/>
  <c r="D22" i="6" l="1"/>
  <c r="D21" i="6" s="1"/>
  <c r="D33" i="6"/>
  <c r="D36" i="6"/>
  <c r="D37" i="6"/>
  <c r="D30" i="6"/>
  <c r="D29" i="6" s="1"/>
  <c r="D27" i="6"/>
  <c r="D26" i="6" s="1"/>
  <c r="D18" i="6"/>
  <c r="D17" i="6" s="1"/>
  <c r="D13" i="6"/>
  <c r="E17" i="6"/>
  <c r="D35" i="6" l="1"/>
  <c r="E35" i="6"/>
  <c r="H194" i="5"/>
  <c r="I194" i="5" s="1"/>
  <c r="F193" i="5"/>
  <c r="E193" i="5"/>
  <c r="H193" i="5" s="1"/>
  <c r="I193" i="5" s="1"/>
  <c r="H192" i="5"/>
  <c r="I192" i="5" s="1"/>
  <c r="G191" i="5"/>
  <c r="F191" i="5"/>
  <c r="E191" i="5"/>
  <c r="H190" i="5"/>
  <c r="I190" i="5" s="1"/>
  <c r="G189" i="5"/>
  <c r="F189" i="5"/>
  <c r="E189" i="5"/>
  <c r="H185" i="5"/>
  <c r="I185" i="5" s="1"/>
  <c r="G184" i="5"/>
  <c r="G183" i="5" s="1"/>
  <c r="G182" i="5" s="1"/>
  <c r="F184" i="5"/>
  <c r="F183" i="5" s="1"/>
  <c r="F182" i="5" s="1"/>
  <c r="E184" i="5"/>
  <c r="H180" i="5"/>
  <c r="I180" i="5" s="1"/>
  <c r="H179" i="5"/>
  <c r="I179" i="5" s="1"/>
  <c r="H178" i="5"/>
  <c r="I178" i="5" s="1"/>
  <c r="G177" i="5"/>
  <c r="F177" i="5"/>
  <c r="E177" i="5"/>
  <c r="H176" i="5"/>
  <c r="I176" i="5" s="1"/>
  <c r="G175" i="5"/>
  <c r="H173" i="5"/>
  <c r="I173" i="5" s="1"/>
  <c r="G172" i="5"/>
  <c r="G171" i="5" s="1"/>
  <c r="G170" i="5" s="1"/>
  <c r="F172" i="5"/>
  <c r="F171" i="5" s="1"/>
  <c r="F170" i="5" s="1"/>
  <c r="E172" i="5"/>
  <c r="H167" i="5"/>
  <c r="I167" i="5" s="1"/>
  <c r="G166" i="5"/>
  <c r="G165" i="5" s="1"/>
  <c r="F166" i="5"/>
  <c r="F165" i="5" s="1"/>
  <c r="E166" i="5"/>
  <c r="H164" i="5"/>
  <c r="I164" i="5" s="1"/>
  <c r="G163" i="5"/>
  <c r="G162" i="5" s="1"/>
  <c r="F163" i="5"/>
  <c r="F162" i="5" s="1"/>
  <c r="E163" i="5"/>
  <c r="H160" i="5"/>
  <c r="I160" i="5" s="1"/>
  <c r="G159" i="5"/>
  <c r="G158" i="5" s="1"/>
  <c r="G157" i="5" s="1"/>
  <c r="F159" i="5"/>
  <c r="F158" i="5" s="1"/>
  <c r="F157" i="5" s="1"/>
  <c r="H148" i="5"/>
  <c r="I148" i="5" s="1"/>
  <c r="G147" i="5"/>
  <c r="G146" i="5" s="1"/>
  <c r="G145" i="5" s="1"/>
  <c r="G144" i="5" s="1"/>
  <c r="G143" i="5" s="1"/>
  <c r="F147" i="5"/>
  <c r="F146" i="5" s="1"/>
  <c r="F145" i="5" s="1"/>
  <c r="F144" i="5" s="1"/>
  <c r="F143" i="5" s="1"/>
  <c r="E147" i="5"/>
  <c r="H123" i="5"/>
  <c r="I123" i="5" s="1"/>
  <c r="G122" i="5"/>
  <c r="G121" i="5" s="1"/>
  <c r="G120" i="5" s="1"/>
  <c r="G119" i="5" s="1"/>
  <c r="G114" i="5" s="1"/>
  <c r="F122" i="5"/>
  <c r="F121" i="5" s="1"/>
  <c r="F120" i="5" s="1"/>
  <c r="F119" i="5" s="1"/>
  <c r="F114" i="5" s="1"/>
  <c r="E122" i="5"/>
  <c r="H113" i="5"/>
  <c r="I113" i="5" s="1"/>
  <c r="F112" i="5"/>
  <c r="H112" i="5"/>
  <c r="I112" i="5" s="1"/>
  <c r="H111" i="5"/>
  <c r="I111" i="5" s="1"/>
  <c r="G110" i="5"/>
  <c r="F110" i="5"/>
  <c r="H109" i="5"/>
  <c r="I109" i="5" s="1"/>
  <c r="G108" i="5"/>
  <c r="G107" i="5" s="1"/>
  <c r="F108" i="5"/>
  <c r="E108" i="5"/>
  <c r="H104" i="5"/>
  <c r="I104" i="5" s="1"/>
  <c r="G103" i="5"/>
  <c r="G102" i="5" s="1"/>
  <c r="F103" i="5"/>
  <c r="F102" i="5" s="1"/>
  <c r="E103" i="5"/>
  <c r="H101" i="5"/>
  <c r="I101" i="5" s="1"/>
  <c r="G100" i="5"/>
  <c r="G99" i="5" s="1"/>
  <c r="F100" i="5"/>
  <c r="F99" i="5" s="1"/>
  <c r="E100" i="5"/>
  <c r="H98" i="5"/>
  <c r="I98" i="5" s="1"/>
  <c r="G97" i="5"/>
  <c r="G96" i="5" s="1"/>
  <c r="F97" i="5"/>
  <c r="F96" i="5" s="1"/>
  <c r="E97" i="5"/>
  <c r="H95" i="5"/>
  <c r="I95" i="5" s="1"/>
  <c r="G94" i="5"/>
  <c r="G93" i="5" s="1"/>
  <c r="F94" i="5"/>
  <c r="F93" i="5" s="1"/>
  <c r="E94" i="5"/>
  <c r="H92" i="5"/>
  <c r="I92" i="5" s="1"/>
  <c r="G91" i="5"/>
  <c r="G90" i="5" s="1"/>
  <c r="F91" i="5"/>
  <c r="F90" i="5" s="1"/>
  <c r="E91" i="5"/>
  <c r="H89" i="5"/>
  <c r="I89" i="5" s="1"/>
  <c r="G88" i="5"/>
  <c r="G87" i="5" s="1"/>
  <c r="F88" i="5"/>
  <c r="F87" i="5" s="1"/>
  <c r="E88" i="5"/>
  <c r="E87" i="5" s="1"/>
  <c r="H86" i="5"/>
  <c r="I86" i="5" s="1"/>
  <c r="G85" i="5"/>
  <c r="G84" i="5" s="1"/>
  <c r="F85" i="5"/>
  <c r="F84" i="5" s="1"/>
  <c r="F83" i="5" s="1"/>
  <c r="E85" i="5"/>
  <c r="H72" i="5"/>
  <c r="I72" i="5" s="1"/>
  <c r="G71" i="5"/>
  <c r="G70" i="5" s="1"/>
  <c r="G69" i="5" s="1"/>
  <c r="G68" i="5" s="1"/>
  <c r="F71" i="5"/>
  <c r="F70" i="5" s="1"/>
  <c r="F69" i="5" s="1"/>
  <c r="F68" i="5" s="1"/>
  <c r="E71" i="5"/>
  <c r="H56" i="5"/>
  <c r="I56" i="5" s="1"/>
  <c r="F56" i="5"/>
  <c r="E55" i="5"/>
  <c r="H55" i="5" s="1"/>
  <c r="I55" i="5" s="1"/>
  <c r="H48" i="5"/>
  <c r="I48" i="5" s="1"/>
  <c r="F48" i="5"/>
  <c r="G47" i="5"/>
  <c r="G46" i="5" s="1"/>
  <c r="E47" i="5"/>
  <c r="E46" i="5" s="1"/>
  <c r="H60" i="5"/>
  <c r="I60" i="5" s="1"/>
  <c r="F60" i="5"/>
  <c r="E59" i="5"/>
  <c r="H59" i="5" s="1"/>
  <c r="I59" i="5" s="1"/>
  <c r="H45" i="5"/>
  <c r="I45" i="5" s="1"/>
  <c r="E44" i="5"/>
  <c r="H44" i="5" s="1"/>
  <c r="I44" i="5" s="1"/>
  <c r="F43" i="5"/>
  <c r="E42" i="5"/>
  <c r="H42" i="5" s="1"/>
  <c r="H41" i="5"/>
  <c r="I41" i="5" s="1"/>
  <c r="F41" i="5"/>
  <c r="G40" i="5"/>
  <c r="E40" i="5"/>
  <c r="H38" i="5"/>
  <c r="I38" i="5" s="1"/>
  <c r="F38" i="5"/>
  <c r="G37" i="5"/>
  <c r="H37" i="5" s="1"/>
  <c r="I37" i="5" s="1"/>
  <c r="F37" i="5"/>
  <c r="F36" i="5" s="1"/>
  <c r="E36" i="5"/>
  <c r="H25" i="5"/>
  <c r="I25" i="5" s="1"/>
  <c r="F25" i="5"/>
  <c r="F24" i="5" s="1"/>
  <c r="G24" i="5"/>
  <c r="E24" i="5"/>
  <c r="H23" i="5"/>
  <c r="I23" i="5" s="1"/>
  <c r="F23" i="5"/>
  <c r="F22" i="5" s="1"/>
  <c r="G22" i="5"/>
  <c r="E22" i="5"/>
  <c r="H21" i="5"/>
  <c r="I21" i="5" s="1"/>
  <c r="F21" i="5"/>
  <c r="G20" i="5"/>
  <c r="E20" i="5"/>
  <c r="F20" i="5" s="1"/>
  <c r="H18" i="5"/>
  <c r="I18" i="5" s="1"/>
  <c r="F18" i="5"/>
  <c r="F17" i="5" s="1"/>
  <c r="F16" i="5" s="1"/>
  <c r="G17" i="5"/>
  <c r="G16" i="5" s="1"/>
  <c r="E17" i="5"/>
  <c r="H14" i="5"/>
  <c r="I14" i="5" s="1"/>
  <c r="G13" i="5"/>
  <c r="G12" i="5" s="1"/>
  <c r="G11" i="5" s="1"/>
  <c r="F13" i="5"/>
  <c r="F12" i="5" s="1"/>
  <c r="F11" i="5" s="1"/>
  <c r="E13" i="5"/>
  <c r="E188" i="5" l="1"/>
  <c r="E187" i="5" s="1"/>
  <c r="F188" i="5"/>
  <c r="F187" i="5" s="1"/>
  <c r="F186" i="5" s="1"/>
  <c r="F181" i="5" s="1"/>
  <c r="G174" i="5"/>
  <c r="G169" i="5" s="1"/>
  <c r="G168" i="5" s="1"/>
  <c r="G83" i="5"/>
  <c r="G82" i="5" s="1"/>
  <c r="H177" i="5"/>
  <c r="I177" i="5" s="1"/>
  <c r="G36" i="5"/>
  <c r="H36" i="5" s="1"/>
  <c r="I36" i="5" s="1"/>
  <c r="H159" i="5"/>
  <c r="I159" i="5" s="1"/>
  <c r="G188" i="5"/>
  <c r="G187" i="5" s="1"/>
  <c r="G186" i="5" s="1"/>
  <c r="G181" i="5" s="1"/>
  <c r="H85" i="5"/>
  <c r="I85" i="5" s="1"/>
  <c r="H91" i="5"/>
  <c r="I91" i="5" s="1"/>
  <c r="H122" i="5"/>
  <c r="I122" i="5" s="1"/>
  <c r="H46" i="5"/>
  <c r="G39" i="5"/>
  <c r="H13" i="5"/>
  <c r="I13" i="5" s="1"/>
  <c r="H94" i="5"/>
  <c r="I94" i="5" s="1"/>
  <c r="H103" i="5"/>
  <c r="I103" i="5" s="1"/>
  <c r="H108" i="5"/>
  <c r="I108" i="5" s="1"/>
  <c r="H166" i="5"/>
  <c r="I166" i="5" s="1"/>
  <c r="H172" i="5"/>
  <c r="I172" i="5" s="1"/>
  <c r="H184" i="5"/>
  <c r="I184" i="5" s="1"/>
  <c r="H189" i="5"/>
  <c r="I189" i="5" s="1"/>
  <c r="H191" i="5"/>
  <c r="I191" i="5" s="1"/>
  <c r="F161" i="5"/>
  <c r="F152" i="5" s="1"/>
  <c r="E9" i="6"/>
  <c r="H71" i="5"/>
  <c r="I71" i="5" s="1"/>
  <c r="H147" i="5"/>
  <c r="I147" i="5" s="1"/>
  <c r="H24" i="5"/>
  <c r="I24" i="5" s="1"/>
  <c r="G161" i="5"/>
  <c r="G152" i="5" s="1"/>
  <c r="E146" i="5"/>
  <c r="H146" i="5" s="1"/>
  <c r="I146" i="5" s="1"/>
  <c r="E158" i="5"/>
  <c r="E157" i="5" s="1"/>
  <c r="E171" i="5"/>
  <c r="E19" i="5"/>
  <c r="H22" i="5"/>
  <c r="I22" i="5" s="1"/>
  <c r="H110" i="5"/>
  <c r="I110" i="5" s="1"/>
  <c r="E183" i="5"/>
  <c r="H183" i="5" s="1"/>
  <c r="I183" i="5" s="1"/>
  <c r="F107" i="5"/>
  <c r="F82" i="5" s="1"/>
  <c r="H88" i="5"/>
  <c r="I88" i="5" s="1"/>
  <c r="H100" i="5"/>
  <c r="I100" i="5" s="1"/>
  <c r="H97" i="5"/>
  <c r="I97" i="5" s="1"/>
  <c r="G19" i="5"/>
  <c r="H40" i="5"/>
  <c r="I40" i="5" s="1"/>
  <c r="I42" i="5"/>
  <c r="E54" i="5"/>
  <c r="F54" i="5" s="1"/>
  <c r="E84" i="5"/>
  <c r="E90" i="5"/>
  <c r="H90" i="5" s="1"/>
  <c r="I90" i="5" s="1"/>
  <c r="H17" i="5"/>
  <c r="I17" i="5" s="1"/>
  <c r="E58" i="5"/>
  <c r="F59" i="5"/>
  <c r="H87" i="5"/>
  <c r="I87" i="5" s="1"/>
  <c r="H47" i="5"/>
  <c r="I47" i="5" s="1"/>
  <c r="F47" i="5"/>
  <c r="H20" i="5"/>
  <c r="I20" i="5" s="1"/>
  <c r="E12" i="5"/>
  <c r="H12" i="5" s="1"/>
  <c r="I12" i="5" s="1"/>
  <c r="F32" i="6"/>
  <c r="G32" i="6" s="1"/>
  <c r="F30" i="6"/>
  <c r="G14" i="6"/>
  <c r="G12" i="6"/>
  <c r="G18" i="6"/>
  <c r="C17" i="6"/>
  <c r="G13" i="6"/>
  <c r="E16" i="5"/>
  <c r="F19" i="5"/>
  <c r="F15" i="5" s="1"/>
  <c r="F10" i="5" s="1"/>
  <c r="E39" i="5"/>
  <c r="E35" i="5" s="1"/>
  <c r="F40" i="5"/>
  <c r="F42" i="5"/>
  <c r="F44" i="5"/>
  <c r="F46" i="5"/>
  <c r="F55" i="5"/>
  <c r="E70" i="5"/>
  <c r="E93" i="5"/>
  <c r="H93" i="5" s="1"/>
  <c r="I93" i="5" s="1"/>
  <c r="E96" i="5"/>
  <c r="H96" i="5" s="1"/>
  <c r="I96" i="5" s="1"/>
  <c r="E99" i="5"/>
  <c r="H99" i="5" s="1"/>
  <c r="I99" i="5" s="1"/>
  <c r="E102" i="5"/>
  <c r="H102" i="5" s="1"/>
  <c r="I102" i="5" s="1"/>
  <c r="E107" i="5"/>
  <c r="E121" i="5"/>
  <c r="H163" i="5"/>
  <c r="I163" i="5" s="1"/>
  <c r="E162" i="5"/>
  <c r="E165" i="5"/>
  <c r="H165" i="5" s="1"/>
  <c r="I165" i="5" s="1"/>
  <c r="E175" i="5"/>
  <c r="F176" i="5"/>
  <c r="F175" i="5" s="1"/>
  <c r="F174" i="5" s="1"/>
  <c r="F169" i="5" s="1"/>
  <c r="F168" i="5" s="1"/>
  <c r="H58" i="5" l="1"/>
  <c r="E57" i="5"/>
  <c r="E34" i="5" s="1"/>
  <c r="G30" i="6"/>
  <c r="F29" i="6"/>
  <c r="G29" i="6" s="1"/>
  <c r="G35" i="5"/>
  <c r="G34" i="5" s="1"/>
  <c r="I46" i="5"/>
  <c r="H84" i="5"/>
  <c r="I84" i="5" s="1"/>
  <c r="E83" i="5"/>
  <c r="E82" i="5" s="1"/>
  <c r="G81" i="5"/>
  <c r="E182" i="5"/>
  <c r="H182" i="5" s="1"/>
  <c r="I182" i="5" s="1"/>
  <c r="E145" i="5"/>
  <c r="E144" i="5" s="1"/>
  <c r="E143" i="5" s="1"/>
  <c r="H188" i="5"/>
  <c r="I188" i="5" s="1"/>
  <c r="H39" i="5"/>
  <c r="I39" i="5" s="1"/>
  <c r="F81" i="5"/>
  <c r="F9" i="5"/>
  <c r="F17" i="6"/>
  <c r="G17" i="6" s="1"/>
  <c r="H158" i="5"/>
  <c r="I158" i="5" s="1"/>
  <c r="H19" i="5"/>
  <c r="I19" i="5" s="1"/>
  <c r="H171" i="5"/>
  <c r="I171" i="5" s="1"/>
  <c r="E170" i="5"/>
  <c r="H121" i="5"/>
  <c r="I121" i="5" s="1"/>
  <c r="E120" i="5"/>
  <c r="E119" i="5" s="1"/>
  <c r="E114" i="5" s="1"/>
  <c r="E11" i="5"/>
  <c r="G15" i="5"/>
  <c r="G10" i="5" s="1"/>
  <c r="H54" i="5"/>
  <c r="I54" i="5" s="1"/>
  <c r="F58" i="5"/>
  <c r="F57" i="5" s="1"/>
  <c r="F34" i="6"/>
  <c r="G34" i="6" s="1"/>
  <c r="F15" i="6"/>
  <c r="G15" i="6" s="1"/>
  <c r="D15" i="6"/>
  <c r="D11" i="6" s="1"/>
  <c r="D9" i="6" s="1"/>
  <c r="F27" i="6"/>
  <c r="G27" i="6" s="1"/>
  <c r="F26" i="6"/>
  <c r="G26" i="6" s="1"/>
  <c r="F37" i="6"/>
  <c r="G37" i="6" s="1"/>
  <c r="F36" i="6"/>
  <c r="G36" i="6" s="1"/>
  <c r="H162" i="5"/>
  <c r="I162" i="5" s="1"/>
  <c r="E161" i="5"/>
  <c r="H161" i="5" s="1"/>
  <c r="I161" i="5" s="1"/>
  <c r="H187" i="5"/>
  <c r="I187" i="5" s="1"/>
  <c r="E186" i="5"/>
  <c r="H186" i="5" s="1"/>
  <c r="I186" i="5" s="1"/>
  <c r="H175" i="5"/>
  <c r="I175" i="5" s="1"/>
  <c r="E174" i="5"/>
  <c r="H107" i="5"/>
  <c r="I107" i="5" s="1"/>
  <c r="F39" i="5"/>
  <c r="H157" i="5"/>
  <c r="I157" i="5" s="1"/>
  <c r="H70" i="5"/>
  <c r="I70" i="5" s="1"/>
  <c r="E69" i="5"/>
  <c r="E68" i="5" s="1"/>
  <c r="H16" i="5"/>
  <c r="I16" i="5" s="1"/>
  <c r="E15" i="5"/>
  <c r="I58" i="5" l="1"/>
  <c r="I57" i="5" s="1"/>
  <c r="H57" i="5"/>
  <c r="E152" i="5"/>
  <c r="H152" i="5" s="1"/>
  <c r="I152" i="5" s="1"/>
  <c r="F35" i="5"/>
  <c r="F34" i="5" s="1"/>
  <c r="I35" i="5"/>
  <c r="I34" i="5" s="1"/>
  <c r="H35" i="5"/>
  <c r="H145" i="5"/>
  <c r="I145" i="5" s="1"/>
  <c r="E10" i="5"/>
  <c r="G9" i="5"/>
  <c r="H11" i="5"/>
  <c r="I11" i="5" s="1"/>
  <c r="H68" i="5"/>
  <c r="I68" i="5" s="1"/>
  <c r="E169" i="5"/>
  <c r="E168" i="5" s="1"/>
  <c r="H15" i="5"/>
  <c r="I15" i="5" s="1"/>
  <c r="E181" i="5"/>
  <c r="H181" i="5" s="1"/>
  <c r="I181" i="5" s="1"/>
  <c r="C35" i="6"/>
  <c r="F35" i="6" s="1"/>
  <c r="G35" i="6" s="1"/>
  <c r="F33" i="6"/>
  <c r="G33" i="6" s="1"/>
  <c r="F23" i="6"/>
  <c r="G23" i="6" s="1"/>
  <c r="F22" i="6"/>
  <c r="G22" i="6" s="1"/>
  <c r="F21" i="6"/>
  <c r="H69" i="5"/>
  <c r="I69" i="5" s="1"/>
  <c r="H120" i="5"/>
  <c r="I120" i="5" s="1"/>
  <c r="H144" i="5"/>
  <c r="I144" i="5" s="1"/>
  <c r="H143" i="5"/>
  <c r="I143" i="5" s="1"/>
  <c r="H174" i="5"/>
  <c r="I174" i="5" s="1"/>
  <c r="H34" i="5" l="1"/>
  <c r="G33" i="5"/>
  <c r="F33" i="5"/>
  <c r="F195" i="5" s="1"/>
  <c r="G21" i="6"/>
  <c r="C9" i="6"/>
  <c r="E9" i="5"/>
  <c r="F16" i="6"/>
  <c r="G16" i="6" s="1"/>
  <c r="H10" i="5"/>
  <c r="H170" i="5"/>
  <c r="I170" i="5" s="1"/>
  <c r="H119" i="5"/>
  <c r="I119" i="5" s="1"/>
  <c r="H114" i="5"/>
  <c r="I114" i="5" s="1"/>
  <c r="H83" i="5"/>
  <c r="I83" i="5" s="1"/>
  <c r="G195" i="5" l="1"/>
  <c r="I10" i="5"/>
  <c r="H9" i="5"/>
  <c r="F9" i="6"/>
  <c r="G9" i="6" s="1"/>
  <c r="F11" i="6"/>
  <c r="G11" i="6" s="1"/>
  <c r="H82" i="5"/>
  <c r="I82" i="5" s="1"/>
  <c r="E81" i="5"/>
  <c r="H169" i="5"/>
  <c r="I169" i="5" s="1"/>
  <c r="H168" i="5"/>
  <c r="I168" i="5" s="1"/>
  <c r="E33" i="5" l="1"/>
  <c r="E195" i="5" s="1"/>
  <c r="I9" i="5"/>
  <c r="H81" i="5"/>
  <c r="I81" i="5" s="1"/>
  <c r="I33" i="5" l="1"/>
  <c r="I195" i="5" s="1"/>
  <c r="H33" i="5"/>
  <c r="H195" i="5" s="1"/>
  <c r="C55" i="7"/>
  <c r="H55" i="7" l="1"/>
  <c r="C12" i="7"/>
  <c r="H12" i="7" s="1"/>
</calcChain>
</file>

<file path=xl/sharedStrings.xml><?xml version="1.0" encoding="utf-8"?>
<sst xmlns="http://schemas.openxmlformats.org/spreadsheetml/2006/main" count="772" uniqueCount="335">
  <si>
    <t>Глава МО Автово ________________________ Г.Б. Трусканов</t>
  </si>
  <si>
    <t>Наименование показателя</t>
  </si>
  <si>
    <t xml:space="preserve">Код дохода по бюджетной </t>
  </si>
  <si>
    <t xml:space="preserve">Утвержденные  </t>
  </si>
  <si>
    <t>Исполнено (руб.)</t>
  </si>
  <si>
    <t xml:space="preserve">Неисполненные </t>
  </si>
  <si>
    <t>классификации</t>
  </si>
  <si>
    <t>бюджетные</t>
  </si>
  <si>
    <t xml:space="preserve">через </t>
  </si>
  <si>
    <t>через</t>
  </si>
  <si>
    <t>некассовые</t>
  </si>
  <si>
    <t>итого</t>
  </si>
  <si>
    <t>назначения</t>
  </si>
  <si>
    <t xml:space="preserve">назначения </t>
  </si>
  <si>
    <t>финансовые</t>
  </si>
  <si>
    <t>банковские</t>
  </si>
  <si>
    <t>операции</t>
  </si>
  <si>
    <t>(руб.)</t>
  </si>
  <si>
    <t xml:space="preserve"> органы</t>
  </si>
  <si>
    <t>счета</t>
  </si>
  <si>
    <t>Доходы бюджета - всего</t>
  </si>
  <si>
    <t>в том числе:</t>
  </si>
  <si>
    <t>НАЛОГОВЫЕ И НЕНАЛОГОВЫЕ ДОХОДЫ</t>
  </si>
  <si>
    <t>000 1 00 00000 00 0000 000</t>
  </si>
  <si>
    <t>НАЛОГИ НА СОВОКУПНЫЙ ДОХОД</t>
  </si>
  <si>
    <t>182 1 05 00000 00 0000 000</t>
  </si>
  <si>
    <t>Налог, взимаемый в связи с применением упрощенной системы налогообложения</t>
  </si>
  <si>
    <t>182 1 05 01000 00 0000 110</t>
  </si>
  <si>
    <t>Налог, взимаемый с налогоплательщиков, выбравших в качестве объекта налогообложения доходы</t>
  </si>
  <si>
    <t>182 1 05 01011 01 0000 110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</si>
  <si>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</si>
  <si>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182 1 05 01012 01 0000 110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</si>
  <si>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</si>
  <si>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</si>
  <si>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</si>
  <si>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182 1 05 01022 01 0000 110</t>
  </si>
  <si>
    <t>Минимальный налог, зачисляемый в бюджеты субъектов Российской Федерации</t>
  </si>
  <si>
    <t>182 1 05 01050 01 0000 110</t>
  </si>
  <si>
    <t>Единый налог на вмененный доход для отдельных видов деятельности</t>
  </si>
  <si>
    <t>182 1 05 02000 02 0000 110</t>
  </si>
  <si>
    <t>182 1 05 02010 02 0000 110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</si>
  <si>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</si>
  <si>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182 1 05 02020 02 0000 110</t>
  </si>
  <si>
    <t>Налог, взимаемый в связи с применением патентной системы налогообложения</t>
  </si>
  <si>
    <t>182 1 05 04000 02 0000 110</t>
  </si>
  <si>
    <t>Налог, взимаемый в связи с применением патентной системы налогообложения, зачисляемый в бюджеты городов федерального значения</t>
  </si>
  <si>
    <t>182 1 05 04030 02 0000 110</t>
  </si>
  <si>
    <t>НАЛОГИ НА ИМУЩЕСТВО</t>
  </si>
  <si>
    <t>Доходы от компенсации затрат государства</t>
  </si>
  <si>
    <t>Прочие доходы от компенсации затрат бюджетов внутригородских муниципальных образований городов федерального значения</t>
  </si>
  <si>
    <t>Средства, составляющие восстановительную стоимость зеленых насаждений внутриквартального озеленения 
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</si>
  <si>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867 1 13 02993 03 0100 130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</si>
  <si>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</si>
  <si>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</si>
  <si>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</si>
  <si>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182 1 16 06000 01 0000 140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</si>
  <si>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</si>
  <si>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</si>
  <si>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</t>
  </si>
  <si>
    <t>000 1 16 90030 03 0000 140</t>
  </si>
  <si>
    <t>Штрафы за административные правонарушения в области благоустройства, предусмотренные главой 4 Закона Санкт-Петербурга «Об административных правонарушениях в Санкт-Петербурге»</t>
  </si>
  <si>
    <t>806 1 16 90030 03 0100 140</t>
  </si>
  <si>
    <t>807 1 16 90030 03 0100 140</t>
  </si>
  <si>
    <t>824 1 16 90030 03 0100 140</t>
  </si>
  <si>
    <t>850 1 16 90030 03 0100 140</t>
  </si>
  <si>
    <t>Штрафы за административные правонарушения в области предпринимательской деятельности, предусмотренные статьей 44 Закона Санкт-Петербурга 
«Об административных правонарушениях в Санкт-Петербурге»</t>
  </si>
  <si>
    <t>850 1 16 90030 03 0200 140</t>
  </si>
  <si>
    <t>ПРОЧИЕ НЕНАЛОГОВЫЕ ДОХОДЫ</t>
  </si>
  <si>
    <t>928 1 17 00000 00 0000 000</t>
  </si>
  <si>
    <t>928 1 17 05000 00 0000 180</t>
  </si>
  <si>
    <t>Прочие неналоговые доходы бюджетов внутригородских муниципальных образований городов федерального значения</t>
  </si>
  <si>
    <t>928 1 17 05030 03 0000 180</t>
  </si>
  <si>
    <t>БЕЗВОЗМЕЗДНЫЕ ПОСТУПЛЕНИЯ</t>
  </si>
  <si>
    <t>928 2 00 00000 00 0000 000</t>
  </si>
  <si>
    <t>БЕЗВОЗМЕЗДНЫЕ ПОСТУПЛЕНИЯ ОТ ДРУГИХ БЮДЖЕТОВ БЮДЖЕТНОЙ СИСТЕМЫ РОССИЙСКОЙ ФЕДЕРАЦИИ</t>
  </si>
  <si>
    <t>928 2 02 00000 00 0000 000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</si>
  <si>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</si>
  <si>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</si>
  <si>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</t>
  </si>
  <si>
    <t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также вознаграждение, причитающееся приемному родителю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</si>
  <si>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</si>
  <si>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</si>
  <si>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Код источника финансирования по бюджетной классификации</t>
  </si>
  <si>
    <t>Неисполненные назначения (руб.)</t>
  </si>
  <si>
    <t>Источники финансирования дефицита бюджета - всего</t>
  </si>
  <si>
    <t>ЗАДОЛЖЕННОСТЬ И ПЕРЕРАСЧЕТЫ ПО ОТМЕНЕННЫМ НАЛОГАМ, СБОРАМ И ИНЫМ ОБЯЗАТЕЛЬНЫМ ПЛАТЕЖАМ</t>
  </si>
  <si>
    <t>182 1 09 00000 00 0000 000</t>
  </si>
  <si>
    <t>182 1 09 04000 00 0000 110</t>
  </si>
  <si>
    <t>Налог с имущества, переходящего в порядке наследования или дарения</t>
  </si>
  <si>
    <t>000 1 13 02000 00 0000 130</t>
  </si>
  <si>
    <t>000 1 13 02993 03 0000 130</t>
  </si>
  <si>
    <t>928 1 13 02993 03 0200 130</t>
  </si>
  <si>
    <t>Другие виды прочих доходов от компенсациии затрат бюджетов внутригородских муниципальных образований Санкт-Петербурга</t>
  </si>
  <si>
    <t>Невыясненные поступления</t>
  </si>
  <si>
    <t>Невыясненные поступления, зачисляемые в бюджеты внутригородских муниципальных образований городов федерального значения</t>
  </si>
  <si>
    <t>928 1 17 01000 00 0000 180</t>
  </si>
  <si>
    <t>928 1 17 01030 03 0000 180</t>
  </si>
  <si>
    <t xml:space="preserve">                Наименование </t>
  </si>
  <si>
    <t>Код раздела, подраздела</t>
  </si>
  <si>
    <t>Код целевой статьи</t>
  </si>
  <si>
    <t>Код группы,подгруппы вида расходов</t>
  </si>
  <si>
    <t>Общегосударственные вопросы</t>
  </si>
  <si>
    <t>0100</t>
  </si>
  <si>
    <t xml:space="preserve">Функционирование высшего должностного лица субъекта Российской Федерации и муниципального образования  </t>
  </si>
  <si>
    <t>0102</t>
  </si>
  <si>
    <t xml:space="preserve">Глава муниципального образования         </t>
  </si>
  <si>
    <t>00201 00011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</si>
  <si>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</si>
  <si>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</si>
  <si>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        </t>
  </si>
  <si>
    <t>0103</t>
  </si>
  <si>
    <t>Компенсация депутатам, осуществляющим свои полномочия на непостоянной основе</t>
  </si>
  <si>
    <t>00203 00022</t>
  </si>
  <si>
    <t xml:space="preserve">Аппарат представительного органа муниципального образования </t>
  </si>
  <si>
    <t>00204 00021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</si>
  <si>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</si>
  <si>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</si>
  <si>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</si>
  <si>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 xml:space="preserve">Уплата налогов, сборов и иных платежей  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</si>
  <si>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  </t>
  </si>
  <si>
    <t>0104</t>
  </si>
  <si>
    <t>Содержание и обеспечение деятельности местной администрации (исполнительно-распорядительного органа) муниципального образования (глава местной администрации)</t>
  </si>
  <si>
    <t>00203 00031</t>
  </si>
  <si>
    <t>Содержание и обеспечение деятельности местной администрации (исполнительно-распорядительного органа) муниципального образования</t>
  </si>
  <si>
    <t>00203 00032</t>
  </si>
  <si>
    <t>Расходы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</t>
  </si>
  <si>
    <t>09200 G0100</t>
  </si>
  <si>
    <t>Расходы на исполнение государственного полномочия по организации осуществлению деятельности по опеке и попечительству за счет субвенций из бюджета Санкт-Петербурга</t>
  </si>
  <si>
    <t>00200 G0850</t>
  </si>
  <si>
    <t>РЕЗЕРВНЫЕ ФОНДЫ</t>
  </si>
  <si>
    <t>0111</t>
  </si>
  <si>
    <t>Резервный фонд местной  администрации</t>
  </si>
  <si>
    <t>07001 00061</t>
  </si>
  <si>
    <t>Резервные средства</t>
  </si>
  <si>
    <t>ДРУГИЕ ОБЩЕГОСУДАРСТВЕННЫЕ ВОПРОСЫ</t>
  </si>
  <si>
    <t>0113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</si>
  <si>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</si>
  <si>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09205 00441</t>
  </si>
  <si>
    <t>Уплата прочих налогов, сборов и иных платежей</t>
  </si>
  <si>
    <t>Участие в реализации мер по профилактике дорожно-транспортного травматизма на территории муниципального образования</t>
  </si>
  <si>
    <t>79501 00491</t>
  </si>
  <si>
    <t>Участие в деятельности по профилактике правонарушений  в  Санкт-Петербурге</t>
  </si>
  <si>
    <t>79502 00511</t>
  </si>
  <si>
    <t>Участие в деятельности по профилактике наркомании в Санкт-Петербурге</t>
  </si>
  <si>
    <t>79504 00531</t>
  </si>
  <si>
    <t>Участие в профилактике терроризма и экстремизма, а также минимизация и (или) ликвидации последствий проявления терроризма и экстремизма на территории муниципального образования</t>
  </si>
  <si>
    <t>79505 00521</t>
  </si>
  <si>
    <t xml:space="preserve">79505 00521 </t>
  </si>
  <si>
    <t>Участие в реализации мероприятий по охране здоровья граждан от воздействия окружающего табачного дыма и последствий потребления табака на территории муниципального образования</t>
  </si>
  <si>
    <t>79506 00541</t>
  </si>
  <si>
    <t xml:space="preserve">НАЦИОНАЛЬНАЯ БЕЗОПАСНОСТЬ И ПРАВООХРАНИТЕЛЬНАЯ ДЕЯТЕЛЬНОСТЬ       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</si>
  <si>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</si>
  <si>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</si>
  <si>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</si>
  <si>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</si>
  <si>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 xml:space="preserve">21903 00091 </t>
  </si>
  <si>
    <t>21903 00091</t>
  </si>
  <si>
    <t>Выполнение функций муниципальным казенным учреждением "Автовский Центр благоустройства и социального развития"</t>
  </si>
  <si>
    <t>Организация и финансирование временного трудоустройства несовершеннолетних в возрасте от 14 до 18 лет в свободное от учебы время</t>
  </si>
  <si>
    <t>51002 00101</t>
  </si>
  <si>
    <t>Расходы на выплаты персоналу казенных учреждений</t>
  </si>
  <si>
    <t xml:space="preserve">ЖИЛИЩНО-КОММУНАЛЬНОЕ ХОЗЯЙСТВО      </t>
  </si>
  <si>
    <t>0500</t>
  </si>
  <si>
    <t xml:space="preserve">Благоустройство  </t>
  </si>
  <si>
    <t>0503</t>
  </si>
  <si>
    <t xml:space="preserve">Текущий ремонт придомовых территорий и дворовых территорий, включая проезды и въезды, пешеходные дорожки </t>
  </si>
  <si>
    <t>60001 01131</t>
  </si>
  <si>
    <t>Закупка товаров, работ и услуг для государственных (муниципальных) нужд</t>
  </si>
  <si>
    <t xml:space="preserve">Установка, содержание и ремонт ограждений газонов </t>
  </si>
  <si>
    <t>60001 03133</t>
  </si>
  <si>
    <t>Установка и содержание малых архитектурных форм, уличной мебели и хозяйственно-бытового оборудования необходимого для благоустройства территории муниципального образования</t>
  </si>
  <si>
    <t>60001 04134</t>
  </si>
  <si>
    <t>60003 01151</t>
  </si>
  <si>
    <t>60003 04152</t>
  </si>
  <si>
    <t xml:space="preserve">Создание зон отдыха, в том числе обустройство, содержание и уборка территорий детских площадок </t>
  </si>
  <si>
    <t>60004 01161</t>
  </si>
  <si>
    <t>Устройство искусственных неровностей на проездах и въездах на придомовых территориях и дворовых территориях</t>
  </si>
  <si>
    <t xml:space="preserve">60005 00501 </t>
  </si>
  <si>
    <t>Другие вопросы в области жилищно-коммунального хозяйства</t>
  </si>
  <si>
    <t xml:space="preserve">Содержание и обеспечение деятельности муниципального (казенного) учреждения, осуществляющего руководство и управление в сфере жилищно-коммунального хозяйства </t>
  </si>
  <si>
    <t>00299 01461</t>
  </si>
  <si>
    <t xml:space="preserve">ОБРАЗОВАНИЕ         </t>
  </si>
  <si>
    <t>0700</t>
  </si>
  <si>
    <t xml:space="preserve">Молодежная политика </t>
  </si>
  <si>
    <t>0707</t>
  </si>
  <si>
    <t>Выполнение функций муниципальным казенным учреждением "Физкультурно-спортивный клуб "Автово"</t>
  </si>
  <si>
    <t>Организация и проведение досуговых мероприятий для жителей муниципального образования</t>
  </si>
  <si>
    <t>43102 00561</t>
  </si>
  <si>
    <t xml:space="preserve">КУЛЬТУРА, КИНЕМАТОГРАФИЯ           </t>
  </si>
  <si>
    <t>0801</t>
  </si>
  <si>
    <t xml:space="preserve">КУЛЬТУРА </t>
  </si>
  <si>
    <t>Организация местных и участие в организации и проведении городских праздничных и иных зрелищных мероприятий</t>
  </si>
  <si>
    <t>44001 00201</t>
  </si>
  <si>
    <t xml:space="preserve">СОЦИАЛЬНАЯ ПОЛИТИКА             </t>
  </si>
  <si>
    <t>1000</t>
  </si>
  <si>
    <t xml:space="preserve">Социальное обеспечение населения </t>
  </si>
  <si>
    <t>1003</t>
  </si>
  <si>
    <t>50501 00231</t>
  </si>
  <si>
    <t>Социальное обеспечение и иные выплаты населению</t>
  </si>
  <si>
    <t>Публичные нормативные социальные выплаты гражданам</t>
  </si>
  <si>
    <t xml:space="preserve">Охрана семьи и детства </t>
  </si>
  <si>
    <t>1004</t>
  </si>
  <si>
    <t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субвенций из бюджета Санкт-Петербурга</t>
  </si>
  <si>
    <t>51100 G0860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</si>
  <si>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</si>
  <si>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51100 G0870</t>
  </si>
  <si>
    <t xml:space="preserve">ФИЗИЧЕСКАЯ КУЛЬТУРА И СПОРТ          </t>
  </si>
  <si>
    <t>1100</t>
  </si>
  <si>
    <t>Физическая культура</t>
  </si>
  <si>
    <t>1101</t>
  </si>
  <si>
    <t>Обеспечение условий для развития на территории муниципального образования физической культуры и массового спорта</t>
  </si>
  <si>
    <t>48701 00241</t>
  </si>
  <si>
    <t>Содержание и обеспечение деятельности муниципального (казенного) учреждения физической культуры и спорта</t>
  </si>
  <si>
    <t>48702 00462</t>
  </si>
  <si>
    <t xml:space="preserve">СРЕДСТВА МАССОВОЙ ИНФОРМАЦИИ              </t>
  </si>
  <si>
    <t>1200</t>
  </si>
  <si>
    <t>Периодическая печать и издательства</t>
  </si>
  <si>
    <t>1202</t>
  </si>
  <si>
    <t>Выполнение функций муниципальным казенным учреждением "Редакция газеты "Автовские ведомости". Опубликование муниципальных правовых актов, иной  информации</t>
  </si>
  <si>
    <t>45703 00252</t>
  </si>
  <si>
    <t xml:space="preserve">Другие вопросы в области средств массовой информации </t>
  </si>
  <si>
    <t>1204</t>
  </si>
  <si>
    <t>Содержание и обеспечение деятельности муниципального (казенного) учреждения "Редакция газеты "Автовские ведомости"</t>
  </si>
  <si>
    <t>45702 00251</t>
  </si>
  <si>
    <t>Периодические издания, учрежденные исполнительными органами местного самоуправления</t>
  </si>
  <si>
    <t>Изменение остатков средств на счетах по учету средств бюджета</t>
  </si>
  <si>
    <t>000 01 05 00 00 00 0000 000</t>
  </si>
  <si>
    <t>Увеличение остатков средств бюджетов</t>
  </si>
  <si>
    <t>000 01 05 00 00 00 0000 500</t>
  </si>
  <si>
    <t>000 01 05 02 00 00 0000 500</t>
  </si>
  <si>
    <t>000 01 05 02 01 00 0000 510</t>
  </si>
  <si>
    <t>000 01 05 02 01 03 0000 510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</si>
  <si>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</si>
  <si>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</si>
  <si>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внутригородскдих муниципальных образований городов федерального значения Москвы и Санкт-Петербурга</t>
  </si>
  <si>
    <t>000 01 05 00 00 00 0000 600</t>
  </si>
  <si>
    <t>Уменьшение прочих остатков средств бюджетов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</si>
  <si>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</si>
  <si>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</si>
  <si>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внутригородскдих муниципальных образований городов федерального значения Москвы и Санкт-Петербурга</t>
  </si>
  <si>
    <t>000 01 05 02 01 03 0000 610</t>
  </si>
  <si>
    <t>000 01 05 02 00 00 0000 600</t>
  </si>
  <si>
    <t xml:space="preserve">Код расхода по бюджетной классификации </t>
  </si>
  <si>
    <t>Утверждено бюджетных назначений (руб.)</t>
  </si>
  <si>
    <t>Лимиты бюджетных обязательств (руб.)</t>
  </si>
  <si>
    <t>Исполнено через финансовые органы (руб.)</t>
  </si>
  <si>
    <t>по ассигнованиям</t>
  </si>
  <si>
    <t>по лимитам бюджетных обязательств</t>
  </si>
  <si>
    <t>Расходы бюджета- всего</t>
  </si>
  <si>
    <t>Социальные выплаты гражданам, кроме публичных нормативных социальных выплат</t>
  </si>
  <si>
    <t>0800</t>
  </si>
  <si>
    <t>825 1 16 90030 03 0100 140</t>
  </si>
  <si>
    <t>815 1 16 90030 03 0100 140</t>
  </si>
  <si>
    <t>928 1 16 23032 03 0000 140</t>
  </si>
  <si>
    <t>928 1 16 23000 03 0000 140</t>
  </si>
  <si>
    <t>322 1 16 21030 03 0000 140</t>
  </si>
  <si>
    <t>Денежные  взыскания  (штрафы)   и   иные суммы, взыскиваемые с лиц, виновных в совершении преступлений, и в возмещение ущерба имуществу</t>
  </si>
  <si>
    <t>322 1 16 21000 00 0000 140</t>
  </si>
  <si>
    <t xml:space="preserve">Денежные  взыскания  (штрафы)   и   иные суммы, взыскиваемые с лиц, виновных в совершении преступлений, и в возмещение ущерба имуществу, зачисляемые в бюджеты внутригородских муниципальных образований городов федерального значения </t>
  </si>
  <si>
    <t>Доходы от возмещения ущерба при возникновении страховых случаев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</si>
  <si>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внутригородских муниципальных образований городов федерального значения</t>
  </si>
  <si>
    <t>000 1 13 00000 00 0000 000</t>
  </si>
  <si>
    <t>182 1 09 04040 01 0000 110</t>
  </si>
  <si>
    <t>Исполнение судебных решений</t>
  </si>
  <si>
    <t>Исполнение судебных актов РФ и  мировых соглашений по возмещению вреда, причиненного гражданину или юридическому лицу в результате незаконных действий (бездействия) органов местного самоуправления либо должностных лиц этих органов, а также деятельности государственных (муниципальных) учреждений</t>
  </si>
  <si>
    <t>Исполнение судебных актов</t>
  </si>
  <si>
    <t>09200 00281</t>
  </si>
  <si>
    <t>Участие в создании условий для  реализации мер, направленных на 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</t>
  </si>
  <si>
    <t>79507 00591</t>
  </si>
  <si>
    <t>Общеэкономические вопросы</t>
  </si>
  <si>
    <t>НАЦИОНАЛЬНАЯ ЭКОНОМИКА</t>
  </si>
  <si>
    <t>0400</t>
  </si>
  <si>
    <t>0401</t>
  </si>
  <si>
    <t>Муниципальный совет муниципального образования муниципальный округ Автово (код главного распорядителя бюджетных средств 964)</t>
  </si>
  <si>
    <t>Местная администрация муниципального образования муниципальный округ Автово (код главного распорядителя бюджетных средств 928)</t>
  </si>
  <si>
    <t>ОБЩЕГОСУДАРСТВЕННЫЕ ВОПРОСЫ</t>
  </si>
  <si>
    <t>ИТОГО</t>
  </si>
  <si>
    <t>000 01 00 00 00 00 0000 000</t>
  </si>
  <si>
    <t>Утвержденные бюджетные назначения (руб.)</t>
  </si>
  <si>
    <t>Исполнено</t>
  </si>
  <si>
    <t>Изменение остатков средств</t>
  </si>
  <si>
    <t>Увеличение остатков средств</t>
  </si>
  <si>
    <t>Источники внутреннего финансирования бюджетов</t>
  </si>
  <si>
    <t>Уменьшение остатков  средств бюджетов</t>
  </si>
  <si>
    <t>0705</t>
  </si>
  <si>
    <t>Профессиональная подготовка, переподготовка и повышение квалификации</t>
  </si>
  <si>
    <t>0709</t>
  </si>
  <si>
    <t>Другие вопросы в области образования</t>
  </si>
  <si>
    <t>Пенсионное обеспечение</t>
  </si>
  <si>
    <t>1001</t>
  </si>
  <si>
    <t>Уплата добровольного целевого взноса членов Совета                                муниципальных образований Санкт-Петербурга на организацию празднования 20-летия местного самоуправления в Санкт-Петербурге</t>
  </si>
  <si>
    <t>09208 00442</t>
  </si>
  <si>
    <t>Осуществление защиты прав потребителей</t>
  </si>
  <si>
    <t>09207 00743</t>
  </si>
  <si>
    <t>Озеленение территорий зеленых насаждений общего пользования местного значения, в том числе организацию работ по компенсационному озеленению, осуществляемому в соответствии с законом Санкт-Петербурга, содержание, включая уборку, территорий зеленых насаждений общего пользования местного значения, в том числе расположенных на них элементов благоустройства, ремонт объектов зеленых насаждений и защиту зеленых насаждений в границах указанных территорий</t>
  </si>
  <si>
    <t>Организация санитарных рубок, а также удаление аварийных, больных деревьев и кустарников в отношении зеленых насаждений общего пользования местного значения</t>
  </si>
  <si>
    <t>Расходы на  организацию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учреждений, организация подготовки кадров для муниципальной службы в порядке, предусмотренном законодательством Российской Федерации об образовании и законодательством Российской Федерации о муниципальной службе</t>
  </si>
  <si>
    <t>00205 00181</t>
  </si>
  <si>
    <t>Расходы по назначению, выплате, перерасчету ежемесячной доплаты за стаж (общую продолжительность) работы (службы) в органах местного самоуправления, муниципальных органах муниципальных образований к страховой пенсии по старости, страховой пенсии по инвалидности, пенсии за выслугу лет лицам, замещавшим муниципальные должности, должности муниципальной службы в органах местного самоуправления, муниципальных органах муниципальных образований (далее - доплата к пенсии), а также приостановление, возобновление, прекращение выплаты доплаты к пенсии в соответствии с законом Санкт-Петербурга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</si>
  <si>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</si>
  <si>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</si>
  <si>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</si>
  <si>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Отчёт об исполнении местного бюджета муниципального образования муниципальный округ Автово  по доходам бюджета по кодам классификации доходов бюджетов за 2019 год</t>
  </si>
  <si>
    <t>928 2 02 30000 00 0000 150</t>
  </si>
  <si>
    <t>928 2 02 30024 00 0000 150</t>
  </si>
  <si>
    <t>928 2 02 30024 03 0000 150</t>
  </si>
  <si>
    <t>928 2 02 30024 03 0100 150</t>
  </si>
  <si>
    <t>928 2 02 30024 03 0200 150</t>
  </si>
  <si>
    <t>928 2 02 30027 00 0000 150</t>
  </si>
  <si>
    <t>928 2 02 30027 03 0000 150</t>
  </si>
  <si>
    <t>928 2 02 30027 03 0100 150</t>
  </si>
  <si>
    <t>928 2 02 30027 03 0200 150</t>
  </si>
  <si>
    <t>Дотации бюджетам бюджетной системы Российской Федерации</t>
  </si>
  <si>
    <t>Прочие дотации</t>
  </si>
  <si>
    <t>Прочие дотации бюджетам внутригородских муниципальных образований городов федерального значения</t>
  </si>
  <si>
    <t>928 2 02 19999 03 0000 150</t>
  </si>
  <si>
    <t>928 2 02 19999 00 0000 150</t>
  </si>
  <si>
    <t>928 2 02 10000 00 0000 150</t>
  </si>
  <si>
    <t>Отчёт об исполнении местного бюджета  по ведомственной структуре расходов муниципального образования муниципальный округ Автово  за 2019 год</t>
  </si>
  <si>
    <t>00200 Г0850</t>
  </si>
  <si>
    <t>Расходы на исполнение государственного полномочия по организации осуществлению деятельности по опеке и попечительству за счет средств местного бюджета</t>
  </si>
  <si>
    <t>Другие вопросы в области культуры, кинематографии</t>
  </si>
  <si>
    <t>0804</t>
  </si>
  <si>
    <t>43102000561</t>
  </si>
  <si>
    <t>Расходы по назначению, выплате, перерасчету пенсии за выслугу лет лицам. Замещавшим должности муниципальной службы в органах местного самоуправления, муниципальных органах муниципальных образований, а также приостановлению, возобновлению, прекращению выплаты пенсии за выслугу лет в соответствии с законом Санкт-Петербурга</t>
  </si>
  <si>
    <t>50502 00232</t>
  </si>
  <si>
    <t xml:space="preserve">Отчёт об исполнении местного бюджета  муниципального образования муниципальный округ Автово  по разделам и подразделам классификации расходов бюджетов за 2019 год
</t>
  </si>
  <si>
    <t>Другие вопросы в области культуры,кинематографии</t>
  </si>
  <si>
    <t>Социальное обеспечение населения</t>
  </si>
  <si>
    <t xml:space="preserve">Источники финансирования дефицита местного бюджета муниципального образования муниципальный округ Автово по кодам классификации источников финансирования дефицитов бюджетов за 2019 год
</t>
  </si>
  <si>
    <t>ДОХОДЫ ОТ ОКАЗАНИЯ ПЛАТНЫХ УСЛУГ  И КОМПЕНСАЦИИ ЗАТРАТ ГОСУДАРСТВА</t>
  </si>
  <si>
    <t>Приложение № 1 к решению муниципального совета МО Автово от 25 июня 2020 года № 11 "Об утверждении отчёта об исполнении бюджета муниципального образования муниципальный округ Автово за 2019 год"</t>
  </si>
  <si>
    <t>Приложение № 2 к решению муниципального совета МО Автово от 25 июня 2020 года № 11 "Об утверждении отчёта об исполнении бюджета муниципального образования муниципальный округ Автово за 2019 год"</t>
  </si>
  <si>
    <t>Приложение № 3 к решению муниципального совета МО Автово от 25 июня 2020 года № 11 "Об утверждении отчёта об исполнении бюджета муниципального образования муниципальный округ Автово за 2019год"</t>
  </si>
  <si>
    <t>Приложение № 4 к решению муниципального совета МО Автово от 25 июня 2020 года № 11 "Об утверждении отчёта об исполнении бюджета муниципального образования муниципальный округ Автово за 2019 год"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</si>
</sst>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0.0"/>
    <numFmt numFmtId="166" formatCode="#,##0.0"/>
  </numFmts>
  <fonts count="27" x14ac:knownFonts="1">
    <font>
      <sz val="10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u/>
      <sz val="10.5"/>
      <color indexed="8"/>
      <name val="Times New Roman"/>
      <family val="1"/>
      <charset val="204"/>
    </font>
    <font>
      <u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9"/>
      <color indexed="8"/>
      <name val="Arial"/>
      <family val="2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0">
    <xf numFmtId="0" fontId="0" fillId="0" borderId="0"/>
    <xf numFmtId="0" fontId="12" fillId="0" borderId="0"/>
    <xf numFmtId="0" fontId="15" fillId="0" borderId="0"/>
    <xf numFmtId="164" fontId="12" fillId="0" borderId="0" applyFont="0" applyFill="0" applyBorder="0" applyAlignment="0" applyProtection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9" fontId="15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</cellStyleXfs>
  <cellXfs count="156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49" fontId="7" fillId="0" borderId="0" xfId="0" applyNumberFormat="1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9" fillId="0" borderId="0" xfId="0" applyFont="1"/>
    <xf numFmtId="0" fontId="9" fillId="0" borderId="4" xfId="0" applyFont="1" applyBorder="1" applyAlignment="1">
      <alignment wrapText="1"/>
    </xf>
    <xf numFmtId="0" fontId="2" fillId="0" borderId="0" xfId="0" applyFont="1"/>
    <xf numFmtId="0" fontId="2" fillId="0" borderId="4" xfId="0" applyFont="1" applyBorder="1" applyAlignment="1">
      <alignment wrapText="1"/>
    </xf>
    <xf numFmtId="0" fontId="11" fillId="0" borderId="0" xfId="0" applyFont="1"/>
    <xf numFmtId="4" fontId="2" fillId="0" borderId="4" xfId="0" applyNumberFormat="1" applyFont="1" applyBorder="1" applyAlignment="1">
      <alignment wrapText="1"/>
    </xf>
    <xf numFmtId="0" fontId="8" fillId="0" borderId="3" xfId="0" applyFont="1" applyBorder="1" applyAlignment="1">
      <alignment vertical="center" wrapText="1"/>
    </xf>
    <xf numFmtId="0" fontId="2" fillId="0" borderId="4" xfId="0" applyFont="1" applyBorder="1" applyAlignment="1">
      <alignment horizontal="left" wrapText="1"/>
    </xf>
    <xf numFmtId="4" fontId="9" fillId="0" borderId="4" xfId="0" applyNumberFormat="1" applyFont="1" applyBorder="1" applyAlignment="1">
      <alignment wrapText="1"/>
    </xf>
    <xf numFmtId="4" fontId="2" fillId="0" borderId="4" xfId="0" applyNumberFormat="1" applyFont="1" applyBorder="1" applyAlignment="1">
      <alignment horizontal="right" wrapText="1"/>
    </xf>
    <xf numFmtId="4" fontId="2" fillId="0" borderId="4" xfId="0" applyNumberFormat="1" applyFont="1" applyBorder="1" applyAlignment="1">
      <alignment horizontal="right" vertical="center" wrapText="1"/>
    </xf>
    <xf numFmtId="4" fontId="9" fillId="0" borderId="4" xfId="0" applyNumberFormat="1" applyFont="1" applyBorder="1" applyAlignment="1">
      <alignment horizontal="right" wrapText="1"/>
    </xf>
    <xf numFmtId="4" fontId="2" fillId="0" borderId="0" xfId="0" applyNumberFormat="1" applyFont="1"/>
    <xf numFmtId="4" fontId="2" fillId="2" borderId="4" xfId="0" applyNumberFormat="1" applyFont="1" applyFill="1" applyBorder="1" applyAlignment="1">
      <alignment wrapText="1"/>
    </xf>
    <xf numFmtId="0" fontId="12" fillId="0" borderId="0" xfId="1"/>
    <xf numFmtId="0" fontId="12" fillId="0" borderId="0" xfId="1" applyAlignment="1">
      <alignment wrapText="1"/>
    </xf>
    <xf numFmtId="0" fontId="18" fillId="0" borderId="8" xfId="1" applyFont="1" applyBorder="1"/>
    <xf numFmtId="49" fontId="18" fillId="0" borderId="8" xfId="1" applyNumberFormat="1" applyFont="1" applyBorder="1" applyAlignment="1">
      <alignment horizontal="center"/>
    </xf>
    <xf numFmtId="0" fontId="18" fillId="0" borderId="8" xfId="1" applyFont="1" applyBorder="1" applyAlignment="1">
      <alignment horizontal="center"/>
    </xf>
    <xf numFmtId="4" fontId="18" fillId="0" borderId="8" xfId="1" applyNumberFormat="1" applyFont="1" applyBorder="1"/>
    <xf numFmtId="0" fontId="16" fillId="0" borderId="0" xfId="1" applyFont="1"/>
    <xf numFmtId="49" fontId="16" fillId="0" borderId="0" xfId="1" applyNumberFormat="1" applyFont="1" applyAlignment="1">
      <alignment horizontal="center"/>
    </xf>
    <xf numFmtId="49" fontId="16" fillId="0" borderId="0" xfId="1" applyNumberFormat="1" applyFont="1"/>
    <xf numFmtId="4" fontId="16" fillId="0" borderId="0" xfId="1" applyNumberFormat="1" applyFont="1"/>
    <xf numFmtId="0" fontId="18" fillId="0" borderId="0" xfId="1" applyFont="1"/>
    <xf numFmtId="0" fontId="18" fillId="0" borderId="0" xfId="1" applyFont="1" applyAlignment="1">
      <alignment horizontal="center"/>
    </xf>
    <xf numFmtId="0" fontId="18" fillId="4" borderId="0" xfId="1" applyFont="1" applyFill="1"/>
    <xf numFmtId="1" fontId="16" fillId="0" borderId="0" xfId="1" applyNumberFormat="1" applyFont="1" applyAlignment="1">
      <alignment horizontal="center"/>
    </xf>
    <xf numFmtId="0" fontId="16" fillId="0" borderId="0" xfId="1" applyFont="1" applyAlignment="1">
      <alignment horizontal="center"/>
    </xf>
    <xf numFmtId="1" fontId="18" fillId="0" borderId="0" xfId="1" applyNumberFormat="1" applyFont="1" applyAlignment="1">
      <alignment horizontal="center"/>
    </xf>
    <xf numFmtId="165" fontId="16" fillId="0" borderId="0" xfId="1" applyNumberFormat="1" applyFont="1"/>
    <xf numFmtId="0" fontId="19" fillId="0" borderId="0" xfId="1" applyFont="1"/>
    <xf numFmtId="0" fontId="20" fillId="0" borderId="0" xfId="1" applyFont="1"/>
    <xf numFmtId="0" fontId="19" fillId="0" borderId="6" xfId="1" applyFont="1" applyBorder="1" applyAlignment="1">
      <alignment horizontal="center" vertical="center" wrapText="1"/>
    </xf>
    <xf numFmtId="0" fontId="19" fillId="0" borderId="6" xfId="1" applyFont="1" applyBorder="1" applyAlignment="1">
      <alignment vertical="center" wrapText="1"/>
    </xf>
    <xf numFmtId="49" fontId="19" fillId="0" borderId="6" xfId="3" applyNumberFormat="1" applyFont="1" applyBorder="1" applyAlignment="1">
      <alignment horizontal="center"/>
    </xf>
    <xf numFmtId="4" fontId="19" fillId="0" borderId="6" xfId="1" applyNumberFormat="1" applyFont="1" applyBorder="1"/>
    <xf numFmtId="49" fontId="19" fillId="0" borderId="6" xfId="1" applyNumberFormat="1" applyFont="1" applyBorder="1" applyAlignment="1">
      <alignment horizontal="center"/>
    </xf>
    <xf numFmtId="49" fontId="20" fillId="0" borderId="6" xfId="1" applyNumberFormat="1" applyFont="1" applyBorder="1" applyAlignment="1">
      <alignment horizontal="center"/>
    </xf>
    <xf numFmtId="4" fontId="20" fillId="0" borderId="6" xfId="1" applyNumberFormat="1" applyFont="1" applyBorder="1"/>
    <xf numFmtId="0" fontId="20" fillId="0" borderId="6" xfId="1" applyFont="1" applyBorder="1" applyAlignment="1">
      <alignment horizontal="left" vertical="center" wrapText="1"/>
    </xf>
    <xf numFmtId="0" fontId="20" fillId="0" borderId="6" xfId="1" applyFont="1" applyBorder="1" applyAlignment="1">
      <alignment horizontal="left" vertical="center"/>
    </xf>
    <xf numFmtId="0" fontId="19" fillId="0" borderId="6" xfId="1" applyFont="1" applyBorder="1" applyAlignment="1">
      <alignment horizontal="left" vertical="center" wrapText="1"/>
    </xf>
    <xf numFmtId="4" fontId="21" fillId="0" borderId="6" xfId="1" applyNumberFormat="1" applyFont="1" applyBorder="1"/>
    <xf numFmtId="0" fontId="19" fillId="2" borderId="6" xfId="1" applyFont="1" applyFill="1" applyBorder="1" applyAlignment="1">
      <alignment horizontal="left" vertical="center"/>
    </xf>
    <xf numFmtId="0" fontId="19" fillId="0" borderId="6" xfId="1" applyFont="1" applyBorder="1" applyAlignment="1">
      <alignment horizontal="left" vertical="center"/>
    </xf>
    <xf numFmtId="4" fontId="12" fillId="0" borderId="0" xfId="1" applyNumberFormat="1"/>
    <xf numFmtId="0" fontId="19" fillId="0" borderId="6" xfId="4" applyFont="1" applyBorder="1" applyAlignment="1">
      <alignment horizontal="left" vertical="center"/>
    </xf>
    <xf numFmtId="0" fontId="17" fillId="0" borderId="6" xfId="1" applyFont="1" applyBorder="1" applyAlignment="1">
      <alignment horizontal="left" vertical="center"/>
    </xf>
    <xf numFmtId="0" fontId="17" fillId="0" borderId="6" xfId="1" applyFont="1" applyBorder="1"/>
    <xf numFmtId="4" fontId="19" fillId="0" borderId="6" xfId="1" applyNumberFormat="1" applyFont="1" applyBorder="1" applyAlignment="1">
      <alignment horizontal="center" vertical="center" wrapText="1"/>
    </xf>
    <xf numFmtId="4" fontId="19" fillId="0" borderId="6" xfId="1" applyNumberFormat="1" applyFont="1" applyBorder="1" applyAlignment="1">
      <alignment horizontal="right" vertical="center" wrapText="1"/>
    </xf>
    <xf numFmtId="49" fontId="20" fillId="0" borderId="6" xfId="3" applyNumberFormat="1" applyFont="1" applyBorder="1" applyAlignment="1">
      <alignment horizontal="center"/>
    </xf>
    <xf numFmtId="49" fontId="20" fillId="0" borderId="6" xfId="1" applyNumberFormat="1" applyFont="1" applyBorder="1" applyAlignment="1">
      <alignment horizontal="center" wrapText="1"/>
    </xf>
    <xf numFmtId="4" fontId="20" fillId="0" borderId="6" xfId="1" applyNumberFormat="1" applyFont="1" applyBorder="1" applyAlignment="1">
      <alignment wrapText="1"/>
    </xf>
    <xf numFmtId="0" fontId="20" fillId="0" borderId="6" xfId="4" applyFont="1" applyBorder="1" applyAlignment="1">
      <alignment horizontal="left" vertical="center"/>
    </xf>
    <xf numFmtId="0" fontId="17" fillId="0" borderId="6" xfId="1" applyFont="1" applyBorder="1" applyAlignment="1">
      <alignment horizontal="left" vertical="center" wrapText="1"/>
    </xf>
    <xf numFmtId="0" fontId="22" fillId="0" borderId="6" xfId="1" applyFont="1" applyBorder="1" applyAlignment="1">
      <alignment horizontal="left" vertical="center" wrapText="1"/>
    </xf>
    <xf numFmtId="0" fontId="17" fillId="2" borderId="6" xfId="1" applyFont="1" applyFill="1" applyBorder="1" applyAlignment="1">
      <alignment horizontal="left" vertical="center" wrapText="1"/>
    </xf>
    <xf numFmtId="0" fontId="22" fillId="0" borderId="6" xfId="1" applyFont="1" applyBorder="1" applyAlignment="1">
      <alignment horizontal="left" vertical="center"/>
    </xf>
    <xf numFmtId="0" fontId="22" fillId="2" borderId="6" xfId="1" applyFont="1" applyFill="1" applyBorder="1" applyAlignment="1">
      <alignment horizontal="left" vertical="center" wrapText="1"/>
    </xf>
    <xf numFmtId="0" fontId="17" fillId="2" borderId="6" xfId="1" applyFont="1" applyFill="1" applyBorder="1" applyAlignment="1">
      <alignment horizontal="left" vertical="center"/>
    </xf>
    <xf numFmtId="0" fontId="22" fillId="2" borderId="6" xfId="1" applyFont="1" applyFill="1" applyBorder="1" applyAlignment="1">
      <alignment horizontal="left" vertical="center"/>
    </xf>
    <xf numFmtId="0" fontId="17" fillId="0" borderId="6" xfId="1" applyFont="1" applyBorder="1" applyAlignment="1">
      <alignment wrapText="1"/>
    </xf>
    <xf numFmtId="0" fontId="17" fillId="0" borderId="6" xfId="1" applyFont="1" applyBorder="1" applyAlignment="1">
      <alignment horizontal="left" wrapText="1"/>
    </xf>
    <xf numFmtId="0" fontId="17" fillId="0" borderId="6" xfId="4" applyFont="1" applyBorder="1" applyAlignment="1">
      <alignment horizontal="left" vertical="center"/>
    </xf>
    <xf numFmtId="0" fontId="17" fillId="0" borderId="6" xfId="4" applyFont="1" applyBorder="1" applyAlignment="1">
      <alignment vertical="center" wrapText="1"/>
    </xf>
    <xf numFmtId="0" fontId="22" fillId="0" borderId="6" xfId="1" applyFont="1" applyBorder="1" applyAlignment="1">
      <alignment horizontal="left"/>
    </xf>
    <xf numFmtId="0" fontId="22" fillId="0" borderId="6" xfId="1" applyFont="1" applyBorder="1" applyAlignment="1">
      <alignment horizontal="left" wrapText="1"/>
    </xf>
    <xf numFmtId="0" fontId="17" fillId="2" borderId="6" xfId="1" applyFont="1" applyFill="1" applyBorder="1" applyAlignment="1">
      <alignment horizontal="left" wrapText="1"/>
    </xf>
    <xf numFmtId="0" fontId="17" fillId="0" borderId="6" xfId="1" applyFont="1" applyBorder="1" applyAlignment="1">
      <alignment vertical="center" wrapText="1"/>
    </xf>
    <xf numFmtId="49" fontId="17" fillId="0" borderId="6" xfId="3" applyNumberFormat="1" applyFont="1" applyBorder="1" applyAlignment="1">
      <alignment horizontal="center"/>
    </xf>
    <xf numFmtId="49" fontId="17" fillId="0" borderId="6" xfId="1" applyNumberFormat="1" applyFont="1" applyBorder="1" applyAlignment="1">
      <alignment horizontal="center"/>
    </xf>
    <xf numFmtId="4" fontId="17" fillId="0" borderId="6" xfId="1" applyNumberFormat="1" applyFont="1" applyBorder="1"/>
    <xf numFmtId="49" fontId="22" fillId="0" borderId="6" xfId="1" applyNumberFormat="1" applyFont="1" applyBorder="1" applyAlignment="1">
      <alignment horizontal="center"/>
    </xf>
    <xf numFmtId="0" fontId="22" fillId="0" borderId="6" xfId="1" applyFont="1" applyBorder="1" applyAlignment="1">
      <alignment horizontal="center"/>
    </xf>
    <xf numFmtId="4" fontId="22" fillId="0" borderId="6" xfId="1" applyNumberFormat="1" applyFont="1" applyBorder="1"/>
    <xf numFmtId="49" fontId="17" fillId="0" borderId="6" xfId="1" applyNumberFormat="1" applyFont="1" applyBorder="1" applyAlignment="1">
      <alignment horizontal="center" wrapText="1"/>
    </xf>
    <xf numFmtId="4" fontId="17" fillId="0" borderId="6" xfId="1" applyNumberFormat="1" applyFont="1" applyBorder="1" applyAlignment="1">
      <alignment wrapText="1"/>
    </xf>
    <xf numFmtId="0" fontId="17" fillId="0" borderId="6" xfId="1" applyFont="1" applyBorder="1" applyAlignment="1">
      <alignment horizontal="center"/>
    </xf>
    <xf numFmtId="49" fontId="17" fillId="2" borderId="6" xfId="1" applyNumberFormat="1" applyFont="1" applyFill="1" applyBorder="1" applyAlignment="1">
      <alignment horizontal="center"/>
    </xf>
    <xf numFmtId="0" fontId="17" fillId="2" borderId="6" xfId="1" applyFont="1" applyFill="1" applyBorder="1" applyAlignment="1">
      <alignment horizontal="center"/>
    </xf>
    <xf numFmtId="0" fontId="22" fillId="2" borderId="6" xfId="1" applyFont="1" applyFill="1" applyBorder="1" applyAlignment="1">
      <alignment horizontal="center"/>
    </xf>
    <xf numFmtId="0" fontId="22" fillId="0" borderId="6" xfId="1" applyFont="1" applyBorder="1"/>
    <xf numFmtId="4" fontId="22" fillId="0" borderId="6" xfId="1" applyNumberFormat="1" applyFont="1" applyBorder="1" applyAlignment="1">
      <alignment horizontal="right"/>
    </xf>
    <xf numFmtId="0" fontId="17" fillId="2" borderId="6" xfId="1" applyFont="1" applyFill="1" applyBorder="1"/>
    <xf numFmtId="49" fontId="17" fillId="0" borderId="6" xfId="1" applyNumberFormat="1" applyFont="1" applyBorder="1"/>
    <xf numFmtId="0" fontId="13" fillId="0" borderId="0" xfId="1" applyFont="1"/>
    <xf numFmtId="0" fontId="20" fillId="2" borderId="6" xfId="2" applyFont="1" applyFill="1" applyBorder="1" applyAlignment="1">
      <alignment horizontal="left" vertical="center" wrapText="1"/>
    </xf>
    <xf numFmtId="0" fontId="22" fillId="2" borderId="6" xfId="2" applyFont="1" applyFill="1" applyBorder="1" applyAlignment="1">
      <alignment horizontal="left" vertical="center" wrapText="1"/>
    </xf>
    <xf numFmtId="0" fontId="23" fillId="0" borderId="6" xfId="1" applyFont="1" applyBorder="1" applyAlignment="1">
      <alignment horizontal="left" vertical="center"/>
    </xf>
    <xf numFmtId="49" fontId="22" fillId="2" borderId="6" xfId="1" applyNumberFormat="1" applyFont="1" applyFill="1" applyBorder="1" applyAlignment="1">
      <alignment horizontal="center"/>
    </xf>
    <xf numFmtId="2" fontId="19" fillId="0" borderId="6" xfId="1" applyNumberFormat="1" applyFont="1" applyBorder="1" applyAlignment="1">
      <alignment horizontal="left" vertical="center" wrapText="1"/>
    </xf>
    <xf numFmtId="4" fontId="20" fillId="0" borderId="6" xfId="1" applyNumberFormat="1" applyFont="1" applyBorder="1" applyAlignment="1">
      <alignment horizontal="left" vertical="center" wrapText="1"/>
    </xf>
    <xf numFmtId="4" fontId="17" fillId="0" borderId="6" xfId="1" applyNumberFormat="1" applyFont="1" applyBorder="1" applyAlignment="1">
      <alignment horizontal="right"/>
    </xf>
    <xf numFmtId="0" fontId="12" fillId="0" borderId="8" xfId="1" applyBorder="1"/>
    <xf numFmtId="0" fontId="14" fillId="0" borderId="0" xfId="1" applyFont="1"/>
    <xf numFmtId="0" fontId="18" fillId="0" borderId="7" xfId="1" applyFont="1" applyBorder="1"/>
    <xf numFmtId="0" fontId="16" fillId="0" borderId="9" xfId="1" applyFont="1" applyBorder="1"/>
    <xf numFmtId="0" fontId="18" fillId="0" borderId="9" xfId="1" applyFont="1" applyBorder="1"/>
    <xf numFmtId="0" fontId="18" fillId="4" borderId="9" xfId="1" applyFont="1" applyFill="1" applyBorder="1"/>
    <xf numFmtId="0" fontId="12" fillId="0" borderId="9" xfId="1" applyBorder="1"/>
    <xf numFmtId="4" fontId="19" fillId="0" borderId="6" xfId="1" applyNumberFormat="1" applyFont="1" applyBorder="1" applyAlignment="1">
      <alignment horizontal="right"/>
    </xf>
    <xf numFmtId="4" fontId="20" fillId="0" borderId="6" xfId="1" applyNumberFormat="1" applyFont="1" applyBorder="1" applyAlignment="1">
      <alignment horizontal="right"/>
    </xf>
    <xf numFmtId="0" fontId="2" fillId="0" borderId="0" xfId="0" applyFont="1" applyAlignment="1">
      <alignment horizontal="right" vertical="center" wrapText="1"/>
    </xf>
    <xf numFmtId="0" fontId="17" fillId="0" borderId="0" xfId="1" applyFont="1"/>
    <xf numFmtId="0" fontId="23" fillId="0" borderId="6" xfId="1" applyFont="1" applyBorder="1" applyAlignment="1">
      <alignment horizontal="left" vertical="center" wrapText="1"/>
    </xf>
    <xf numFmtId="4" fontId="17" fillId="0" borderId="6" xfId="1" applyNumberFormat="1" applyFont="1" applyBorder="1" applyAlignment="1">
      <alignment horizontal="right" vertical="center" wrapText="1"/>
    </xf>
    <xf numFmtId="4" fontId="17" fillId="0" borderId="6" xfId="1" applyNumberFormat="1" applyFont="1" applyBorder="1" applyAlignment="1">
      <alignment vertical="center"/>
    </xf>
    <xf numFmtId="0" fontId="17" fillId="3" borderId="6" xfId="1" applyFont="1" applyFill="1" applyBorder="1"/>
    <xf numFmtId="49" fontId="22" fillId="3" borderId="6" xfId="1" applyNumberFormat="1" applyFont="1" applyFill="1" applyBorder="1" applyAlignment="1">
      <alignment horizontal="center"/>
    </xf>
    <xf numFmtId="4" fontId="17" fillId="3" borderId="6" xfId="1" applyNumberFormat="1" applyFont="1" applyFill="1" applyBorder="1"/>
    <xf numFmtId="165" fontId="17" fillId="3" borderId="6" xfId="1" applyNumberFormat="1" applyFont="1" applyFill="1" applyBorder="1"/>
    <xf numFmtId="0" fontId="24" fillId="0" borderId="6" xfId="0" applyFont="1" applyBorder="1"/>
    <xf numFmtId="0" fontId="22" fillId="2" borderId="6" xfId="1" applyFont="1" applyFill="1" applyBorder="1"/>
    <xf numFmtId="4" fontId="2" fillId="0" borderId="4" xfId="0" applyNumberFormat="1" applyFont="1" applyBorder="1" applyAlignment="1">
      <alignment horizontal="right" wrapText="1" shrinkToFit="1"/>
    </xf>
    <xf numFmtId="0" fontId="20" fillId="2" borderId="6" xfId="2" applyFont="1" applyFill="1" applyBorder="1" applyAlignment="1">
      <alignment horizontal="left" vertical="center" wrapText="1" shrinkToFit="1"/>
    </xf>
    <xf numFmtId="3" fontId="20" fillId="2" borderId="6" xfId="2" applyNumberFormat="1" applyFont="1" applyFill="1" applyBorder="1" applyAlignment="1">
      <alignment horizontal="center" vertical="center" wrapText="1" shrinkToFit="1"/>
    </xf>
    <xf numFmtId="0" fontId="19" fillId="2" borderId="6" xfId="2" applyFont="1" applyFill="1" applyBorder="1" applyAlignment="1">
      <alignment horizontal="left" vertical="center" wrapText="1"/>
    </xf>
    <xf numFmtId="166" fontId="17" fillId="0" borderId="6" xfId="1" applyNumberFormat="1" applyFont="1" applyBorder="1"/>
    <xf numFmtId="0" fontId="24" fillId="0" borderId="6" xfId="0" applyFont="1" applyBorder="1" applyAlignment="1">
      <alignment wrapText="1"/>
    </xf>
    <xf numFmtId="166" fontId="22" fillId="0" borderId="6" xfId="1" applyNumberFormat="1" applyFont="1" applyBorder="1"/>
    <xf numFmtId="0" fontId="10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 wrapText="1"/>
    </xf>
    <xf numFmtId="0" fontId="9" fillId="0" borderId="6" xfId="0" applyFont="1" applyBorder="1" applyAlignment="1">
      <alignment wrapText="1"/>
    </xf>
    <xf numFmtId="0" fontId="8" fillId="0" borderId="6" xfId="0" applyFont="1" applyBorder="1" applyAlignment="1">
      <alignment horizontal="center"/>
    </xf>
    <xf numFmtId="4" fontId="9" fillId="0" borderId="6" xfId="0" applyNumberFormat="1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 horizontal="center" wrapText="1"/>
    </xf>
    <xf numFmtId="4" fontId="2" fillId="0" borderId="6" xfId="0" applyNumberFormat="1" applyFont="1" applyBorder="1" applyAlignment="1">
      <alignment wrapText="1"/>
    </xf>
    <xf numFmtId="0" fontId="26" fillId="0" borderId="0" xfId="0" applyFont="1" applyAlignment="1">
      <alignment horizontal="right" vertical="center" wrapText="1"/>
    </xf>
    <xf numFmtId="0" fontId="25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9" fillId="0" borderId="6" xfId="1" applyFont="1" applyBorder="1" applyAlignment="1">
      <alignment horizontal="center" vertical="center" wrapText="1"/>
    </xf>
    <xf numFmtId="0" fontId="19" fillId="0" borderId="6" xfId="1" applyFont="1" applyBorder="1" applyAlignment="1">
      <alignment horizontal="center" vertical="center"/>
    </xf>
    <xf numFmtId="0" fontId="12" fillId="0" borderId="0" xfId="1" applyAlignment="1">
      <alignment horizontal="center"/>
    </xf>
    <xf numFmtId="0" fontId="13" fillId="0" borderId="0" xfId="1" applyFont="1"/>
    <xf numFmtId="0" fontId="6" fillId="0" borderId="0" xfId="0" applyFont="1" applyAlignment="1">
      <alignment horizontal="center" vertical="center" wrapText="1"/>
    </xf>
    <xf numFmtId="0" fontId="17" fillId="0" borderId="5" xfId="1" applyFont="1" applyBorder="1" applyAlignment="1">
      <alignment horizontal="center" vertical="center"/>
    </xf>
    <xf numFmtId="0" fontId="26" fillId="0" borderId="0" xfId="0" applyFont="1" applyAlignment="1">
      <alignment horizontal="right" wrapText="1"/>
    </xf>
    <xf numFmtId="0" fontId="25" fillId="0" borderId="0" xfId="0" applyFont="1" applyAlignment="1">
      <alignment horizontal="center" wrapText="1"/>
    </xf>
    <xf numFmtId="0" fontId="0" fillId="0" borderId="0" xfId="0" applyAlignment="1">
      <alignment horizontal="center"/>
    </xf>
  </cellXfs>
  <cellStyles count="20">
    <cellStyle name="Обычный" xfId="0" builtinId="0"/>
    <cellStyle name="Обычный 2" xfId="2" xr:uid="{00000000-0005-0000-0000-000001000000}"/>
    <cellStyle name="Обычный 3" xfId="5" xr:uid="{00000000-0005-0000-0000-000002000000}"/>
    <cellStyle name="Обычный 3 2" xfId="6" xr:uid="{00000000-0005-0000-0000-000003000000}"/>
    <cellStyle name="Обычный 3 3" xfId="7" xr:uid="{00000000-0005-0000-0000-000004000000}"/>
    <cellStyle name="Обычный 3 4" xfId="8" xr:uid="{00000000-0005-0000-0000-000005000000}"/>
    <cellStyle name="Обычный 3 5" xfId="9" xr:uid="{00000000-0005-0000-0000-000006000000}"/>
    <cellStyle name="Обычный 3 6" xfId="10" xr:uid="{00000000-0005-0000-0000-000007000000}"/>
    <cellStyle name="Обычный 3 7" xfId="11" xr:uid="{00000000-0005-0000-0000-000008000000}"/>
    <cellStyle name="Обычный 4" xfId="12" xr:uid="{00000000-0005-0000-0000-000009000000}"/>
    <cellStyle name="Обычный 5" xfId="13" xr:uid="{00000000-0005-0000-0000-00000A000000}"/>
    <cellStyle name="Обычный 6" xfId="14" xr:uid="{00000000-0005-0000-0000-00000B000000}"/>
    <cellStyle name="Обычный 7" xfId="15" xr:uid="{00000000-0005-0000-0000-00000C000000}"/>
    <cellStyle name="Обычный 8" xfId="1" xr:uid="{00000000-0005-0000-0000-00000D000000}"/>
    <cellStyle name="Обычный 9" xfId="16" xr:uid="{00000000-0005-0000-0000-00000E000000}"/>
    <cellStyle name="Обычный 9 2" xfId="4" xr:uid="{00000000-0005-0000-0000-00000F000000}"/>
    <cellStyle name="Процентный 2" xfId="17" xr:uid="{00000000-0005-0000-0000-000010000000}"/>
    <cellStyle name="Финансовый 2" xfId="3" xr:uid="{00000000-0005-0000-0000-000011000000}"/>
    <cellStyle name="Финансовый 3" xfId="18" xr:uid="{00000000-0005-0000-0000-000012000000}"/>
    <cellStyle name="Финансовый 3 2" xfId="19" xr:uid="{00000000-0005-0000-0000-00001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8"/>
  <sheetViews>
    <sheetView zoomScale="110" zoomScaleNormal="110" zoomScaleSheetLayoutView="120" workbookViewId="0">
      <selection activeCell="A5" sqref="A5:H5"/>
    </sheetView>
  </sheetViews>
  <sheetFormatPr defaultRowHeight="12.75" x14ac:dyDescent="0.2"/>
  <cols>
    <col min="1" max="1" width="44.140625" customWidth="1"/>
    <col min="2" max="2" width="26.140625" customWidth="1"/>
    <col min="3" max="3" width="14.28515625" customWidth="1"/>
    <col min="4" max="4" width="14.85546875" customWidth="1"/>
    <col min="5" max="5" width="10.85546875" customWidth="1"/>
    <col min="6" max="6" width="11" customWidth="1"/>
    <col min="7" max="7" width="15" customWidth="1"/>
    <col min="8" max="8" width="15.7109375" customWidth="1"/>
    <col min="9" max="9" width="11.5703125" bestFit="1" customWidth="1"/>
  </cols>
  <sheetData>
    <row r="1" spans="1:9" s="3" customFormat="1" ht="45" customHeight="1" x14ac:dyDescent="0.2">
      <c r="A1" s="144" t="s">
        <v>331</v>
      </c>
      <c r="B1" s="144"/>
      <c r="C1" s="144"/>
      <c r="D1" s="144"/>
      <c r="E1" s="144"/>
      <c r="F1" s="144"/>
      <c r="G1" s="144"/>
      <c r="H1" s="144"/>
    </row>
    <row r="2" spans="1:9" s="3" customFormat="1" ht="15" customHeight="1" x14ac:dyDescent="0.2">
      <c r="A2" s="4"/>
      <c r="B2" s="4"/>
      <c r="C2" s="4"/>
      <c r="D2" s="4"/>
      <c r="E2" s="5"/>
      <c r="F2" s="2"/>
      <c r="G2" s="2"/>
      <c r="H2" s="2"/>
    </row>
    <row r="3" spans="1:9" s="3" customFormat="1" ht="15" customHeight="1" x14ac:dyDescent="0.2">
      <c r="A3" s="144" t="s">
        <v>0</v>
      </c>
      <c r="B3" s="144"/>
      <c r="C3" s="144"/>
      <c r="D3" s="144"/>
      <c r="E3" s="144"/>
      <c r="F3" s="144"/>
      <c r="G3" s="144"/>
      <c r="H3" s="144"/>
    </row>
    <row r="4" spans="1:9" s="3" customFormat="1" ht="15" customHeight="1" x14ac:dyDescent="0.2">
      <c r="A4" s="6"/>
      <c r="B4" s="7"/>
      <c r="C4" s="2"/>
      <c r="D4" s="2"/>
      <c r="E4" s="2"/>
      <c r="F4" s="1"/>
      <c r="G4" s="1"/>
      <c r="H4" s="1"/>
    </row>
    <row r="5" spans="1:9" s="3" customFormat="1" ht="45.75" customHeight="1" x14ac:dyDescent="0.2">
      <c r="A5" s="145" t="s">
        <v>302</v>
      </c>
      <c r="B5" s="145"/>
      <c r="C5" s="145"/>
      <c r="D5" s="145"/>
      <c r="E5" s="145"/>
      <c r="F5" s="145"/>
      <c r="G5" s="145"/>
      <c r="H5" s="145"/>
    </row>
    <row r="6" spans="1:9" s="3" customFormat="1" ht="15" customHeight="1" x14ac:dyDescent="0.2">
      <c r="A6" s="8"/>
      <c r="B6" s="8"/>
      <c r="C6" s="8"/>
      <c r="D6" s="8"/>
      <c r="E6" s="8"/>
      <c r="F6" s="8"/>
      <c r="G6" s="8"/>
      <c r="H6" s="8"/>
    </row>
    <row r="7" spans="1:9" s="3" customFormat="1" ht="15" x14ac:dyDescent="0.2">
      <c r="A7" s="9"/>
      <c r="B7" s="2"/>
      <c r="C7" s="2"/>
      <c r="D7" s="2"/>
      <c r="E7" s="2"/>
      <c r="F7" s="2"/>
      <c r="G7" s="2"/>
      <c r="H7" s="10"/>
    </row>
    <row r="8" spans="1:9" s="3" customFormat="1" ht="26.45" customHeight="1" x14ac:dyDescent="0.2">
      <c r="A8" s="11" t="s">
        <v>1</v>
      </c>
      <c r="B8" s="11" t="s">
        <v>2</v>
      </c>
      <c r="C8" s="11" t="s">
        <v>3</v>
      </c>
      <c r="D8" s="146" t="s">
        <v>4</v>
      </c>
      <c r="E8" s="146"/>
      <c r="F8" s="146"/>
      <c r="G8" s="146"/>
      <c r="H8" s="11" t="s">
        <v>5</v>
      </c>
    </row>
    <row r="9" spans="1:9" s="3" customFormat="1" ht="29.25" customHeight="1" x14ac:dyDescent="0.2">
      <c r="A9" s="12"/>
      <c r="B9" s="12" t="s">
        <v>6</v>
      </c>
      <c r="C9" s="12" t="s">
        <v>7</v>
      </c>
      <c r="D9" s="11" t="s">
        <v>8</v>
      </c>
      <c r="E9" s="11" t="s">
        <v>9</v>
      </c>
      <c r="F9" s="11" t="s">
        <v>10</v>
      </c>
      <c r="G9" s="11" t="s">
        <v>11</v>
      </c>
      <c r="H9" s="12" t="s">
        <v>12</v>
      </c>
    </row>
    <row r="10" spans="1:9" s="3" customFormat="1" ht="26.45" customHeight="1" x14ac:dyDescent="0.2">
      <c r="A10" s="12"/>
      <c r="B10" s="12"/>
      <c r="C10" s="12" t="s">
        <v>13</v>
      </c>
      <c r="D10" s="12" t="s">
        <v>14</v>
      </c>
      <c r="E10" s="12" t="s">
        <v>15</v>
      </c>
      <c r="F10" s="12" t="s">
        <v>16</v>
      </c>
      <c r="G10" s="12"/>
      <c r="H10" s="12" t="s">
        <v>17</v>
      </c>
    </row>
    <row r="11" spans="1:9" s="14" customFormat="1" ht="14.25" x14ac:dyDescent="0.2">
      <c r="A11" s="13"/>
      <c r="B11" s="13"/>
      <c r="C11" s="20" t="s">
        <v>17</v>
      </c>
      <c r="D11" s="13" t="s">
        <v>18</v>
      </c>
      <c r="E11" s="13" t="s">
        <v>19</v>
      </c>
      <c r="F11" s="13"/>
      <c r="G11" s="13"/>
      <c r="H11" s="13"/>
    </row>
    <row r="12" spans="1:9" s="16" customFormat="1" ht="15" x14ac:dyDescent="0.25">
      <c r="A12" s="15" t="s">
        <v>20</v>
      </c>
      <c r="B12" s="15"/>
      <c r="C12" s="25">
        <f>C14+C55</f>
        <v>88988400</v>
      </c>
      <c r="D12" s="25">
        <f>D14+D55</f>
        <v>80532281.510000005</v>
      </c>
      <c r="E12" s="22"/>
      <c r="F12" s="22"/>
      <c r="G12" s="22">
        <f>G14+G55</f>
        <v>78832981.510000005</v>
      </c>
      <c r="H12" s="22">
        <f>C12-D12</f>
        <v>8456118.4899999946</v>
      </c>
      <c r="I12" s="26"/>
    </row>
    <row r="13" spans="1:9" s="16" customFormat="1" ht="15" x14ac:dyDescent="0.25">
      <c r="A13" s="17" t="s">
        <v>21</v>
      </c>
      <c r="B13" s="17"/>
      <c r="C13" s="23"/>
      <c r="D13" s="19"/>
      <c r="E13" s="19"/>
      <c r="F13" s="19"/>
      <c r="G13" s="19"/>
      <c r="H13" s="19"/>
    </row>
    <row r="14" spans="1:9" s="16" customFormat="1" ht="22.5" customHeight="1" x14ac:dyDescent="0.25">
      <c r="A14" s="15" t="s">
        <v>22</v>
      </c>
      <c r="B14" s="15" t="s">
        <v>23</v>
      </c>
      <c r="C14" s="25">
        <f>C15+C27+C30+C35+C50</f>
        <v>74140200</v>
      </c>
      <c r="D14" s="25">
        <f>D15+D27+D30+D35+D50</f>
        <v>66586530.300000004</v>
      </c>
      <c r="E14" s="25"/>
      <c r="F14" s="25"/>
      <c r="G14" s="25">
        <f t="shared" ref="G14" si="0">G15+G27+G30+G35+G50</f>
        <v>66586530.300000004</v>
      </c>
      <c r="H14" s="22">
        <f t="shared" ref="H14:H20" si="1">C14-D14</f>
        <v>7553669.6999999955</v>
      </c>
      <c r="I14" s="26"/>
    </row>
    <row r="15" spans="1:9" s="16" customFormat="1" ht="15" x14ac:dyDescent="0.25">
      <c r="A15" s="17" t="s">
        <v>24</v>
      </c>
      <c r="B15" s="17" t="s">
        <v>25</v>
      </c>
      <c r="C15" s="23">
        <f>C16+C22+C26</f>
        <v>68654700</v>
      </c>
      <c r="D15" s="23">
        <f>D16+D22+D26</f>
        <v>59784893.080000006</v>
      </c>
      <c r="E15" s="23"/>
      <c r="F15" s="23"/>
      <c r="G15" s="23">
        <f>G16+G22+G25</f>
        <v>59784893.080000006</v>
      </c>
      <c r="H15" s="19">
        <f t="shared" si="1"/>
        <v>8869806.9199999943</v>
      </c>
      <c r="I15" s="26"/>
    </row>
    <row r="16" spans="1:9" s="16" customFormat="1" ht="30" x14ac:dyDescent="0.25">
      <c r="A16" s="17" t="s">
        <v>26</v>
      </c>
      <c r="B16" s="17" t="s">
        <v>27</v>
      </c>
      <c r="C16" s="23">
        <f>C17+C19+C21+C18+C20</f>
        <v>35422900</v>
      </c>
      <c r="D16" s="23">
        <f>D17+D19+D21+D18+D20</f>
        <v>30741441.840000004</v>
      </c>
      <c r="E16" s="24"/>
      <c r="F16" s="23"/>
      <c r="G16" s="23">
        <f t="shared" ref="G16:G21" si="2">D16</f>
        <v>30741441.840000004</v>
      </c>
      <c r="H16" s="19">
        <f t="shared" si="1"/>
        <v>4681458.1599999964</v>
      </c>
      <c r="I16" s="26"/>
    </row>
    <row r="17" spans="1:10" s="16" customFormat="1" ht="45" x14ac:dyDescent="0.25">
      <c r="A17" s="17" t="s">
        <v>28</v>
      </c>
      <c r="B17" s="17" t="s">
        <v>29</v>
      </c>
      <c r="C17" s="23">
        <v>21122200</v>
      </c>
      <c r="D17" s="23">
        <v>19733147.100000001</v>
      </c>
      <c r="E17" s="23"/>
      <c r="F17" s="23"/>
      <c r="G17" s="23">
        <f t="shared" si="2"/>
        <v>19733147.100000001</v>
      </c>
      <c r="H17" s="19">
        <f t="shared" si="1"/>
        <v>1389052.8999999985</v>
      </c>
      <c r="I17" s="26"/>
    </row>
    <row r="18" spans="1:10" s="16" customFormat="1" ht="60" x14ac:dyDescent="0.25">
      <c r="A18" s="17" t="s">
        <v>30</v>
      </c>
      <c r="B18" s="17" t="s">
        <v>31</v>
      </c>
      <c r="C18" s="23">
        <v>500</v>
      </c>
      <c r="D18" s="23">
        <v>3591.41</v>
      </c>
      <c r="E18" s="23"/>
      <c r="F18" s="23"/>
      <c r="G18" s="23">
        <f t="shared" si="2"/>
        <v>3591.41</v>
      </c>
      <c r="H18" s="19">
        <f t="shared" si="1"/>
        <v>-3091.41</v>
      </c>
      <c r="I18" s="26"/>
    </row>
    <row r="19" spans="1:10" s="16" customFormat="1" ht="57.75" customHeight="1" x14ac:dyDescent="0.25">
      <c r="A19" s="17" t="s">
        <v>32</v>
      </c>
      <c r="B19" s="17" t="s">
        <v>33</v>
      </c>
      <c r="C19" s="23">
        <v>14300000</v>
      </c>
      <c r="D19" s="23">
        <v>11011413.24</v>
      </c>
      <c r="E19" s="23"/>
      <c r="F19" s="23"/>
      <c r="G19" s="23">
        <f t="shared" si="2"/>
        <v>11011413.24</v>
      </c>
      <c r="H19" s="19">
        <f t="shared" si="1"/>
        <v>3288586.76</v>
      </c>
    </row>
    <row r="20" spans="1:10" s="16" customFormat="1" ht="75" x14ac:dyDescent="0.25">
      <c r="A20" s="17" t="s">
        <v>34</v>
      </c>
      <c r="B20" s="17" t="s">
        <v>35</v>
      </c>
      <c r="C20" s="23">
        <v>100</v>
      </c>
      <c r="D20" s="23">
        <v>38.39</v>
      </c>
      <c r="E20" s="23"/>
      <c r="F20" s="23"/>
      <c r="G20" s="23">
        <f t="shared" si="2"/>
        <v>38.39</v>
      </c>
      <c r="H20" s="19">
        <f t="shared" si="1"/>
        <v>61.61</v>
      </c>
    </row>
    <row r="21" spans="1:10" s="16" customFormat="1" ht="30" x14ac:dyDescent="0.25">
      <c r="A21" s="17" t="s">
        <v>36</v>
      </c>
      <c r="B21" s="17" t="s">
        <v>37</v>
      </c>
      <c r="C21" s="23">
        <v>100</v>
      </c>
      <c r="D21" s="23">
        <v>-6748.3</v>
      </c>
      <c r="E21" s="23"/>
      <c r="F21" s="23"/>
      <c r="G21" s="23">
        <f t="shared" si="2"/>
        <v>-6748.3</v>
      </c>
      <c r="H21" s="19">
        <f>C21-G21</f>
        <v>6848.3</v>
      </c>
    </row>
    <row r="22" spans="1:10" s="16" customFormat="1" ht="30" x14ac:dyDescent="0.25">
      <c r="A22" s="17" t="s">
        <v>38</v>
      </c>
      <c r="B22" s="17" t="s">
        <v>39</v>
      </c>
      <c r="C22" s="23">
        <f>C23+C24</f>
        <v>30831800</v>
      </c>
      <c r="D22" s="23">
        <f>D23+D24</f>
        <v>26667716.530000001</v>
      </c>
      <c r="E22" s="23"/>
      <c r="F22" s="23"/>
      <c r="G22" s="23">
        <f>G23+G24</f>
        <v>26667716.530000001</v>
      </c>
      <c r="H22" s="19">
        <f>H23+H24</f>
        <v>4164083.4699999997</v>
      </c>
      <c r="I22" s="26"/>
      <c r="J22" s="26"/>
    </row>
    <row r="23" spans="1:10" s="16" customFormat="1" ht="30" x14ac:dyDescent="0.25">
      <c r="A23" s="17" t="s">
        <v>38</v>
      </c>
      <c r="B23" s="17" t="s">
        <v>40</v>
      </c>
      <c r="C23" s="23">
        <v>30797200</v>
      </c>
      <c r="D23" s="23">
        <v>26667056.07</v>
      </c>
      <c r="E23" s="23"/>
      <c r="F23" s="23"/>
      <c r="G23" s="23">
        <f>D23</f>
        <v>26667056.07</v>
      </c>
      <c r="H23" s="19">
        <f>C23-D23</f>
        <v>4130143.9299999997</v>
      </c>
    </row>
    <row r="24" spans="1:10" s="16" customFormat="1" ht="45" x14ac:dyDescent="0.25">
      <c r="A24" s="17" t="s">
        <v>41</v>
      </c>
      <c r="B24" s="17" t="s">
        <v>42</v>
      </c>
      <c r="C24" s="23">
        <v>34600</v>
      </c>
      <c r="D24" s="23">
        <v>660.46</v>
      </c>
      <c r="E24" s="23"/>
      <c r="F24" s="23"/>
      <c r="G24" s="23">
        <f>D24</f>
        <v>660.46</v>
      </c>
      <c r="H24" s="19">
        <f>C24-D24</f>
        <v>33939.54</v>
      </c>
    </row>
    <row r="25" spans="1:10" s="16" customFormat="1" ht="30" x14ac:dyDescent="0.25">
      <c r="A25" s="17" t="s">
        <v>43</v>
      </c>
      <c r="B25" s="17" t="s">
        <v>44</v>
      </c>
      <c r="C25" s="23">
        <f>C26</f>
        <v>2400000</v>
      </c>
      <c r="D25" s="23">
        <f>D26</f>
        <v>2375734.71</v>
      </c>
      <c r="E25" s="23"/>
      <c r="F25" s="23"/>
      <c r="G25" s="23">
        <f>G26</f>
        <v>2375734.71</v>
      </c>
      <c r="H25" s="19">
        <f t="shared" ref="H25:H26" si="3">C25-D25</f>
        <v>24265.290000000037</v>
      </c>
    </row>
    <row r="26" spans="1:10" s="16" customFormat="1" ht="60" x14ac:dyDescent="0.25">
      <c r="A26" s="17" t="s">
        <v>45</v>
      </c>
      <c r="B26" s="17" t="s">
        <v>46</v>
      </c>
      <c r="C26" s="23">
        <v>2400000</v>
      </c>
      <c r="D26" s="23">
        <v>2375734.71</v>
      </c>
      <c r="E26" s="23"/>
      <c r="F26" s="23"/>
      <c r="G26" s="23">
        <f>D26</f>
        <v>2375734.71</v>
      </c>
      <c r="H26" s="19">
        <f t="shared" si="3"/>
        <v>24265.290000000037</v>
      </c>
    </row>
    <row r="27" spans="1:10" s="16" customFormat="1" ht="45" hidden="1" x14ac:dyDescent="0.25">
      <c r="A27" s="21" t="s">
        <v>85</v>
      </c>
      <c r="B27" s="17" t="s">
        <v>86</v>
      </c>
      <c r="C27" s="23">
        <f>C28</f>
        <v>0</v>
      </c>
      <c r="D27" s="23">
        <f>D28</f>
        <v>0</v>
      </c>
      <c r="E27" s="23"/>
      <c r="F27" s="23"/>
      <c r="G27" s="23">
        <f>G28</f>
        <v>0</v>
      </c>
      <c r="H27" s="19">
        <f>C27-D27</f>
        <v>0</v>
      </c>
    </row>
    <row r="28" spans="1:10" s="16" customFormat="1" ht="15" hidden="1" x14ac:dyDescent="0.25">
      <c r="A28" s="17" t="s">
        <v>47</v>
      </c>
      <c r="B28" s="17" t="s">
        <v>87</v>
      </c>
      <c r="C28" s="23">
        <f>C29</f>
        <v>0</v>
      </c>
      <c r="D28" s="23">
        <f>D29</f>
        <v>0</v>
      </c>
      <c r="E28" s="23"/>
      <c r="F28" s="23"/>
      <c r="G28" s="23">
        <f>G29</f>
        <v>0</v>
      </c>
      <c r="H28" s="19">
        <f t="shared" ref="H28:H29" si="4">C28-D28</f>
        <v>0</v>
      </c>
    </row>
    <row r="29" spans="1:10" s="16" customFormat="1" ht="27.75" hidden="1" customHeight="1" x14ac:dyDescent="0.25">
      <c r="A29" s="17" t="s">
        <v>88</v>
      </c>
      <c r="B29" s="17" t="s">
        <v>262</v>
      </c>
      <c r="C29" s="23"/>
      <c r="D29" s="23">
        <v>0</v>
      </c>
      <c r="E29" s="23"/>
      <c r="F29" s="23"/>
      <c r="G29" s="23">
        <f>D29</f>
        <v>0</v>
      </c>
      <c r="H29" s="19">
        <f t="shared" si="4"/>
        <v>0</v>
      </c>
    </row>
    <row r="30" spans="1:10" s="16" customFormat="1" ht="43.5" x14ac:dyDescent="0.25">
      <c r="A30" s="15" t="s">
        <v>330</v>
      </c>
      <c r="B30" s="15" t="s">
        <v>261</v>
      </c>
      <c r="C30" s="25">
        <f>C31</f>
        <v>751000</v>
      </c>
      <c r="D30" s="25">
        <f>D31</f>
        <v>1466907.42</v>
      </c>
      <c r="E30" s="25"/>
      <c r="F30" s="25"/>
      <c r="G30" s="25">
        <f>G31+G34</f>
        <v>1466907.42</v>
      </c>
      <c r="H30" s="22">
        <f>H31</f>
        <v>0</v>
      </c>
    </row>
    <row r="31" spans="1:10" s="16" customFormat="1" ht="15" x14ac:dyDescent="0.25">
      <c r="A31" s="17" t="s">
        <v>48</v>
      </c>
      <c r="B31" s="17" t="s">
        <v>89</v>
      </c>
      <c r="C31" s="23">
        <f>C32</f>
        <v>751000</v>
      </c>
      <c r="D31" s="23">
        <f>D32</f>
        <v>1466907.42</v>
      </c>
      <c r="E31" s="23"/>
      <c r="F31" s="23"/>
      <c r="G31" s="23">
        <f>G33</f>
        <v>1166475</v>
      </c>
      <c r="H31" s="19">
        <f>H32</f>
        <v>0</v>
      </c>
    </row>
    <row r="32" spans="1:10" s="16" customFormat="1" ht="45" x14ac:dyDescent="0.25">
      <c r="A32" s="17" t="s">
        <v>49</v>
      </c>
      <c r="B32" s="17" t="s">
        <v>90</v>
      </c>
      <c r="C32" s="23">
        <f>C33+C34</f>
        <v>751000</v>
      </c>
      <c r="D32" s="23">
        <f>D33+D34</f>
        <v>1466907.42</v>
      </c>
      <c r="E32" s="23"/>
      <c r="F32" s="23"/>
      <c r="G32" s="23">
        <f t="shared" ref="G32" si="5">G33+G34</f>
        <v>1466907.42</v>
      </c>
      <c r="H32" s="19"/>
    </row>
    <row r="33" spans="1:8" s="16" customFormat="1" ht="105" x14ac:dyDescent="0.25">
      <c r="A33" s="17" t="s">
        <v>50</v>
      </c>
      <c r="B33" s="17" t="s">
        <v>51</v>
      </c>
      <c r="C33" s="23">
        <v>750000</v>
      </c>
      <c r="D33" s="23">
        <v>1166475</v>
      </c>
      <c r="E33" s="23"/>
      <c r="F33" s="23"/>
      <c r="G33" s="23">
        <f>D33</f>
        <v>1166475</v>
      </c>
      <c r="H33" s="19"/>
    </row>
    <row r="34" spans="1:8" s="16" customFormat="1" ht="60" x14ac:dyDescent="0.25">
      <c r="A34" s="17" t="s">
        <v>92</v>
      </c>
      <c r="B34" s="21" t="s">
        <v>91</v>
      </c>
      <c r="C34" s="23">
        <v>1000</v>
      </c>
      <c r="D34" s="23">
        <v>300432.42</v>
      </c>
      <c r="E34" s="23"/>
      <c r="F34" s="23"/>
      <c r="G34" s="23">
        <f>D34</f>
        <v>300432.42</v>
      </c>
      <c r="H34" s="19"/>
    </row>
    <row r="35" spans="1:8" s="16" customFormat="1" ht="33.75" customHeight="1" x14ac:dyDescent="0.25">
      <c r="A35" s="15" t="s">
        <v>52</v>
      </c>
      <c r="B35" s="15" t="s">
        <v>53</v>
      </c>
      <c r="C35" s="25">
        <f>C36+C37+C39+C42</f>
        <v>4734500</v>
      </c>
      <c r="D35" s="25">
        <f>D36+D37+D39+D42</f>
        <v>5334729.8</v>
      </c>
      <c r="E35" s="25"/>
      <c r="F35" s="25"/>
      <c r="G35" s="25">
        <f>D35</f>
        <v>5334729.8</v>
      </c>
      <c r="H35" s="19">
        <f t="shared" ref="H35" si="6">C35-D35</f>
        <v>-600229.79999999981</v>
      </c>
    </row>
    <row r="36" spans="1:8" s="16" customFormat="1" ht="82.5" customHeight="1" x14ac:dyDescent="0.25">
      <c r="A36" s="17" t="s">
        <v>54</v>
      </c>
      <c r="B36" s="17" t="s">
        <v>55</v>
      </c>
      <c r="C36" s="23">
        <v>48000</v>
      </c>
      <c r="D36" s="23">
        <v>288005.81</v>
      </c>
      <c r="E36" s="23"/>
      <c r="F36" s="23"/>
      <c r="G36" s="23">
        <f>D36</f>
        <v>288005.81</v>
      </c>
      <c r="H36" s="27">
        <f>C36-D36</f>
        <v>-240005.81</v>
      </c>
    </row>
    <row r="37" spans="1:8" s="16" customFormat="1" ht="66.75" customHeight="1" x14ac:dyDescent="0.25">
      <c r="A37" s="103" t="s">
        <v>256</v>
      </c>
      <c r="B37" s="17" t="s">
        <v>257</v>
      </c>
      <c r="C37" s="23">
        <v>100</v>
      </c>
      <c r="D37" s="23"/>
      <c r="E37" s="23"/>
      <c r="F37" s="23"/>
      <c r="G37" s="23"/>
      <c r="H37" s="19">
        <f>C37-D37</f>
        <v>100</v>
      </c>
    </row>
    <row r="38" spans="1:8" s="16" customFormat="1" ht="99" customHeight="1" x14ac:dyDescent="0.25">
      <c r="A38" s="102" t="s">
        <v>258</v>
      </c>
      <c r="B38" s="17" t="s">
        <v>255</v>
      </c>
      <c r="C38" s="23">
        <v>100</v>
      </c>
      <c r="D38" s="23"/>
      <c r="E38" s="23"/>
      <c r="F38" s="23"/>
      <c r="G38" s="23"/>
      <c r="H38" s="19">
        <f>C38-D38</f>
        <v>100</v>
      </c>
    </row>
    <row r="39" spans="1:8" s="16" customFormat="1" ht="31.5" customHeight="1" x14ac:dyDescent="0.25">
      <c r="A39" s="103" t="s">
        <v>259</v>
      </c>
      <c r="B39" s="17" t="s">
        <v>254</v>
      </c>
      <c r="C39" s="23">
        <f>C40</f>
        <v>100</v>
      </c>
      <c r="D39" s="23">
        <f>D40</f>
        <v>0</v>
      </c>
      <c r="E39" s="23"/>
      <c r="F39" s="23"/>
      <c r="G39" s="23"/>
      <c r="H39" s="19">
        <f t="shared" ref="H39:H40" si="7">C39-D39</f>
        <v>100</v>
      </c>
    </row>
    <row r="40" spans="1:8" s="16" customFormat="1" ht="89.25" customHeight="1" x14ac:dyDescent="0.25">
      <c r="A40" s="102" t="s">
        <v>260</v>
      </c>
      <c r="B40" s="17" t="s">
        <v>253</v>
      </c>
      <c r="C40" s="23">
        <v>100</v>
      </c>
      <c r="D40" s="23"/>
      <c r="E40" s="23"/>
      <c r="F40" s="23"/>
      <c r="G40" s="23"/>
      <c r="H40" s="19">
        <f t="shared" si="7"/>
        <v>100</v>
      </c>
    </row>
    <row r="41" spans="1:8" s="16" customFormat="1" ht="35.25" customHeight="1" x14ac:dyDescent="0.25">
      <c r="A41" s="15" t="s">
        <v>56</v>
      </c>
      <c r="B41" s="15" t="s">
        <v>57</v>
      </c>
      <c r="C41" s="25">
        <f>C42</f>
        <v>4686300</v>
      </c>
      <c r="D41" s="25">
        <f>D42</f>
        <v>5046723.99</v>
      </c>
      <c r="E41" s="25"/>
      <c r="F41" s="25"/>
      <c r="G41" s="25">
        <f>G42</f>
        <v>5046723.99</v>
      </c>
      <c r="H41" s="22">
        <f>H42</f>
        <v>0</v>
      </c>
    </row>
    <row r="42" spans="1:8" s="16" customFormat="1" ht="75" x14ac:dyDescent="0.25">
      <c r="A42" s="17" t="s">
        <v>58</v>
      </c>
      <c r="B42" s="17" t="s">
        <v>59</v>
      </c>
      <c r="C42" s="23">
        <f>C43+C44+C46+C48+C49+C45+C47</f>
        <v>4686300</v>
      </c>
      <c r="D42" s="23">
        <f>D43+D44+D45+D46+D47+D48+D49</f>
        <v>5046723.99</v>
      </c>
      <c r="E42" s="23"/>
      <c r="F42" s="23"/>
      <c r="G42" s="23">
        <f t="shared" ref="G42:G49" si="8">D42</f>
        <v>5046723.99</v>
      </c>
      <c r="H42" s="19">
        <f>H43</f>
        <v>0</v>
      </c>
    </row>
    <row r="43" spans="1:8" s="16" customFormat="1" ht="75" x14ac:dyDescent="0.25">
      <c r="A43" s="17" t="s">
        <v>60</v>
      </c>
      <c r="B43" s="17" t="s">
        <v>61</v>
      </c>
      <c r="C43" s="23">
        <v>2633300</v>
      </c>
      <c r="D43" s="23">
        <v>2645000</v>
      </c>
      <c r="E43" s="23"/>
      <c r="F43" s="23"/>
      <c r="G43" s="23">
        <f t="shared" si="8"/>
        <v>2645000</v>
      </c>
      <c r="H43" s="19"/>
    </row>
    <row r="44" spans="1:8" s="16" customFormat="1" ht="75" x14ac:dyDescent="0.25">
      <c r="A44" s="17" t="s">
        <v>60</v>
      </c>
      <c r="B44" s="17" t="s">
        <v>62</v>
      </c>
      <c r="C44" s="23">
        <v>900000</v>
      </c>
      <c r="D44" s="23">
        <v>201136.32</v>
      </c>
      <c r="E44" s="23"/>
      <c r="F44" s="23"/>
      <c r="G44" s="23">
        <f t="shared" si="8"/>
        <v>201136.32</v>
      </c>
      <c r="H44" s="19">
        <f t="shared" ref="H44:H68" si="9">C44-G44</f>
        <v>698863.67999999993</v>
      </c>
    </row>
    <row r="45" spans="1:8" s="16" customFormat="1" ht="75" x14ac:dyDescent="0.25">
      <c r="A45" s="17" t="s">
        <v>60</v>
      </c>
      <c r="B45" s="17" t="s">
        <v>252</v>
      </c>
      <c r="C45" s="23">
        <v>28000</v>
      </c>
      <c r="D45" s="23">
        <v>20000</v>
      </c>
      <c r="E45" s="23"/>
      <c r="F45" s="23"/>
      <c r="G45" s="23">
        <f t="shared" si="8"/>
        <v>20000</v>
      </c>
      <c r="H45" s="19">
        <f t="shared" si="9"/>
        <v>8000</v>
      </c>
    </row>
    <row r="46" spans="1:8" s="16" customFormat="1" ht="75" x14ac:dyDescent="0.25">
      <c r="A46" s="17" t="s">
        <v>60</v>
      </c>
      <c r="B46" s="17" t="s">
        <v>63</v>
      </c>
      <c r="C46" s="23">
        <v>1000000</v>
      </c>
      <c r="D46" s="23">
        <v>1965055.76</v>
      </c>
      <c r="E46" s="23"/>
      <c r="F46" s="23"/>
      <c r="G46" s="23">
        <f t="shared" si="8"/>
        <v>1965055.76</v>
      </c>
      <c r="H46" s="19"/>
    </row>
    <row r="47" spans="1:8" s="16" customFormat="1" ht="75" x14ac:dyDescent="0.25">
      <c r="A47" s="17" t="s">
        <v>60</v>
      </c>
      <c r="B47" s="17" t="s">
        <v>251</v>
      </c>
      <c r="C47" s="23">
        <v>32000</v>
      </c>
      <c r="D47" s="23"/>
      <c r="E47" s="23"/>
      <c r="F47" s="23"/>
      <c r="G47" s="23">
        <f t="shared" si="8"/>
        <v>0</v>
      </c>
      <c r="H47" s="19">
        <f>C47-D47</f>
        <v>32000</v>
      </c>
    </row>
    <row r="48" spans="1:8" s="16" customFormat="1" ht="75" x14ac:dyDescent="0.25">
      <c r="A48" s="17" t="s">
        <v>60</v>
      </c>
      <c r="B48" s="17" t="s">
        <v>64</v>
      </c>
      <c r="C48" s="23">
        <v>8000</v>
      </c>
      <c r="D48" s="23">
        <v>88099.92</v>
      </c>
      <c r="E48" s="23"/>
      <c r="F48" s="23"/>
      <c r="G48" s="23">
        <f t="shared" si="8"/>
        <v>88099.92</v>
      </c>
      <c r="H48" s="19"/>
    </row>
    <row r="49" spans="1:8" s="16" customFormat="1" ht="105" x14ac:dyDescent="0.25">
      <c r="A49" s="17" t="s">
        <v>65</v>
      </c>
      <c r="B49" s="17" t="s">
        <v>66</v>
      </c>
      <c r="C49" s="23">
        <v>85000</v>
      </c>
      <c r="D49" s="23">
        <v>127431.99</v>
      </c>
      <c r="E49" s="23"/>
      <c r="F49" s="23"/>
      <c r="G49" s="23">
        <f t="shared" si="8"/>
        <v>127431.99</v>
      </c>
      <c r="H49" s="19"/>
    </row>
    <row r="50" spans="1:8" s="16" customFormat="1" ht="15" x14ac:dyDescent="0.25">
      <c r="A50" s="17" t="s">
        <v>67</v>
      </c>
      <c r="B50" s="17" t="s">
        <v>68</v>
      </c>
      <c r="C50" s="23">
        <f>C51+C53</f>
        <v>0</v>
      </c>
      <c r="D50" s="23">
        <f>D51+D53</f>
        <v>0</v>
      </c>
      <c r="E50" s="23"/>
      <c r="F50" s="23"/>
      <c r="G50" s="23">
        <f>G51+G53</f>
        <v>0</v>
      </c>
      <c r="H50" s="19">
        <f>C50-D50</f>
        <v>0</v>
      </c>
    </row>
    <row r="51" spans="1:8" s="16" customFormat="1" ht="15" x14ac:dyDescent="0.25">
      <c r="A51" s="17" t="s">
        <v>93</v>
      </c>
      <c r="B51" s="17" t="s">
        <v>95</v>
      </c>
      <c r="C51" s="23">
        <f>C52</f>
        <v>0</v>
      </c>
      <c r="D51" s="23">
        <f>D52</f>
        <v>0</v>
      </c>
      <c r="E51" s="23"/>
      <c r="F51" s="23"/>
      <c r="G51" s="23">
        <f>G52</f>
        <v>0</v>
      </c>
      <c r="H51" s="19">
        <f t="shared" ref="H51:H52" si="10">C51-D51</f>
        <v>0</v>
      </c>
    </row>
    <row r="52" spans="1:8" s="16" customFormat="1" ht="42" customHeight="1" x14ac:dyDescent="0.25">
      <c r="A52" s="17" t="s">
        <v>94</v>
      </c>
      <c r="B52" s="17" t="s">
        <v>96</v>
      </c>
      <c r="C52" s="23"/>
      <c r="D52" s="23"/>
      <c r="E52" s="23"/>
      <c r="F52" s="23"/>
      <c r="G52" s="23">
        <f>D52</f>
        <v>0</v>
      </c>
      <c r="H52" s="19">
        <f t="shared" si="10"/>
        <v>0</v>
      </c>
    </row>
    <row r="53" spans="1:8" s="16" customFormat="1" ht="18" customHeight="1" x14ac:dyDescent="0.25">
      <c r="A53" s="17" t="s">
        <v>67</v>
      </c>
      <c r="B53" s="17" t="s">
        <v>69</v>
      </c>
      <c r="C53" s="23">
        <f>C54</f>
        <v>0</v>
      </c>
      <c r="D53" s="23">
        <f>D54</f>
        <v>0</v>
      </c>
      <c r="E53" s="23"/>
      <c r="F53" s="23"/>
      <c r="G53" s="23">
        <f>G54</f>
        <v>0</v>
      </c>
      <c r="H53" s="19">
        <f>C53-D53</f>
        <v>0</v>
      </c>
    </row>
    <row r="54" spans="1:8" s="16" customFormat="1" ht="45" x14ac:dyDescent="0.25">
      <c r="A54" s="17" t="s">
        <v>70</v>
      </c>
      <c r="B54" s="17" t="s">
        <v>71</v>
      </c>
      <c r="C54" s="23"/>
      <c r="D54" s="23"/>
      <c r="E54" s="23"/>
      <c r="F54" s="23"/>
      <c r="G54" s="23">
        <f>D54</f>
        <v>0</v>
      </c>
      <c r="H54" s="19">
        <f>C54-D54</f>
        <v>0</v>
      </c>
    </row>
    <row r="55" spans="1:8" s="16" customFormat="1" ht="29.25" x14ac:dyDescent="0.25">
      <c r="A55" s="15" t="s">
        <v>72</v>
      </c>
      <c r="B55" s="15" t="s">
        <v>73</v>
      </c>
      <c r="C55" s="25">
        <f>C56</f>
        <v>14848200</v>
      </c>
      <c r="D55" s="25">
        <f>D56</f>
        <v>13945751.210000001</v>
      </c>
      <c r="E55" s="25"/>
      <c r="F55" s="25"/>
      <c r="G55" s="25">
        <f>G56</f>
        <v>12246451.210000001</v>
      </c>
      <c r="H55" s="22">
        <f>C55-D55</f>
        <v>902448.78999999911</v>
      </c>
    </row>
    <row r="56" spans="1:8" s="16" customFormat="1" ht="60.75" customHeight="1" x14ac:dyDescent="0.25">
      <c r="A56" s="17" t="s">
        <v>74</v>
      </c>
      <c r="B56" s="17" t="s">
        <v>75</v>
      </c>
      <c r="C56" s="23">
        <f>C60+C57</f>
        <v>14848200</v>
      </c>
      <c r="D56" s="23">
        <f>D60+D57</f>
        <v>13945751.210000001</v>
      </c>
      <c r="E56" s="23"/>
      <c r="F56" s="23"/>
      <c r="G56" s="23">
        <f t="shared" ref="G56:H56" si="11">G60</f>
        <v>12246451.210000001</v>
      </c>
      <c r="H56" s="23">
        <f t="shared" si="11"/>
        <v>902448.79</v>
      </c>
    </row>
    <row r="57" spans="1:8" s="16" customFormat="1" ht="33.75" customHeight="1" x14ac:dyDescent="0.25">
      <c r="A57" s="132" t="s">
        <v>312</v>
      </c>
      <c r="B57" s="131" t="s">
        <v>317</v>
      </c>
      <c r="C57" s="129">
        <f>C58</f>
        <v>1699300</v>
      </c>
      <c r="D57" s="129">
        <f>D58</f>
        <v>1699300</v>
      </c>
      <c r="E57" s="129"/>
      <c r="F57" s="129"/>
      <c r="G57" s="129"/>
      <c r="H57" s="23"/>
    </row>
    <row r="58" spans="1:8" s="16" customFormat="1" ht="30" customHeight="1" x14ac:dyDescent="0.25">
      <c r="A58" s="102" t="s">
        <v>313</v>
      </c>
      <c r="B58" s="131" t="s">
        <v>316</v>
      </c>
      <c r="C58" s="129">
        <f>C59</f>
        <v>1699300</v>
      </c>
      <c r="D58" s="129">
        <f>D59</f>
        <v>1699300</v>
      </c>
      <c r="E58" s="129"/>
      <c r="F58" s="129"/>
      <c r="G58" s="129"/>
      <c r="H58" s="23"/>
    </row>
    <row r="59" spans="1:8" s="16" customFormat="1" ht="60.75" customHeight="1" x14ac:dyDescent="0.25">
      <c r="A59" s="130" t="s">
        <v>314</v>
      </c>
      <c r="B59" s="131" t="s">
        <v>315</v>
      </c>
      <c r="C59" s="129">
        <v>1699300</v>
      </c>
      <c r="D59" s="129">
        <v>1699300</v>
      </c>
      <c r="E59" s="129"/>
      <c r="F59" s="129"/>
      <c r="G59" s="129"/>
      <c r="H59" s="23"/>
    </row>
    <row r="60" spans="1:8" s="16" customFormat="1" ht="36" customHeight="1" x14ac:dyDescent="0.25">
      <c r="A60" s="17" t="s">
        <v>299</v>
      </c>
      <c r="B60" s="17" t="s">
        <v>303</v>
      </c>
      <c r="C60" s="23">
        <f>C61+C65</f>
        <v>13148900</v>
      </c>
      <c r="D60" s="23">
        <f t="shared" ref="D60:H60" si="12">D61+D65</f>
        <v>12246451.210000001</v>
      </c>
      <c r="E60" s="23"/>
      <c r="F60" s="23"/>
      <c r="G60" s="23">
        <f t="shared" si="12"/>
        <v>12246451.210000001</v>
      </c>
      <c r="H60" s="23">
        <f t="shared" si="12"/>
        <v>902448.79</v>
      </c>
    </row>
    <row r="61" spans="1:8" s="16" customFormat="1" ht="74.25" customHeight="1" x14ac:dyDescent="0.25">
      <c r="A61" s="17" t="s">
        <v>300</v>
      </c>
      <c r="B61" s="17" t="s">
        <v>304</v>
      </c>
      <c r="C61" s="23">
        <f>C62</f>
        <v>1827100</v>
      </c>
      <c r="D61" s="23">
        <f>D62</f>
        <v>1805243.73</v>
      </c>
      <c r="E61" s="23"/>
      <c r="F61" s="23"/>
      <c r="G61" s="23">
        <f>G62</f>
        <v>1805243.73</v>
      </c>
      <c r="H61" s="19">
        <f>H62</f>
        <v>21856.270000000019</v>
      </c>
    </row>
    <row r="62" spans="1:8" s="16" customFormat="1" ht="74.25" customHeight="1" x14ac:dyDescent="0.25">
      <c r="A62" s="17" t="s">
        <v>76</v>
      </c>
      <c r="B62" s="17" t="s">
        <v>305</v>
      </c>
      <c r="C62" s="23">
        <f>C63+C64</f>
        <v>1827100</v>
      </c>
      <c r="D62" s="23">
        <f>D63+D64</f>
        <v>1805243.73</v>
      </c>
      <c r="E62" s="23"/>
      <c r="F62" s="23"/>
      <c r="G62" s="23">
        <f>G63+G64</f>
        <v>1805243.73</v>
      </c>
      <c r="H62" s="19">
        <f t="shared" si="9"/>
        <v>21856.270000000019</v>
      </c>
    </row>
    <row r="63" spans="1:8" s="16" customFormat="1" ht="90" x14ac:dyDescent="0.25">
      <c r="A63" s="17" t="s">
        <v>77</v>
      </c>
      <c r="B63" s="17" t="s">
        <v>306</v>
      </c>
      <c r="C63" s="23">
        <v>1819900</v>
      </c>
      <c r="D63" s="23">
        <v>1805243.73</v>
      </c>
      <c r="E63" s="23"/>
      <c r="F63" s="23"/>
      <c r="G63" s="23">
        <f>D63</f>
        <v>1805243.73</v>
      </c>
      <c r="H63" s="19">
        <f t="shared" si="9"/>
        <v>14656.270000000019</v>
      </c>
    </row>
    <row r="64" spans="1:8" s="16" customFormat="1" ht="105" x14ac:dyDescent="0.25">
      <c r="A64" s="17" t="s">
        <v>78</v>
      </c>
      <c r="B64" s="17" t="s">
        <v>307</v>
      </c>
      <c r="C64" s="23">
        <v>7200</v>
      </c>
      <c r="D64" s="23"/>
      <c r="E64" s="23"/>
      <c r="F64" s="23"/>
      <c r="G64" s="23"/>
      <c r="H64" s="19">
        <f t="shared" si="9"/>
        <v>7200</v>
      </c>
    </row>
    <row r="65" spans="1:8" s="16" customFormat="1" ht="60" x14ac:dyDescent="0.25">
      <c r="A65" s="17" t="s">
        <v>301</v>
      </c>
      <c r="B65" s="17" t="s">
        <v>308</v>
      </c>
      <c r="C65" s="23">
        <f>C66</f>
        <v>11321800</v>
      </c>
      <c r="D65" s="23">
        <f t="shared" ref="D65:H65" si="13">D66</f>
        <v>10441207.48</v>
      </c>
      <c r="E65" s="23"/>
      <c r="F65" s="23"/>
      <c r="G65" s="23">
        <f t="shared" si="13"/>
        <v>10441207.48</v>
      </c>
      <c r="H65" s="23">
        <f t="shared" si="13"/>
        <v>880592.52</v>
      </c>
    </row>
    <row r="66" spans="1:8" s="16" customFormat="1" ht="90" x14ac:dyDescent="0.25">
      <c r="A66" s="17" t="s">
        <v>79</v>
      </c>
      <c r="B66" s="17" t="s">
        <v>309</v>
      </c>
      <c r="C66" s="23">
        <f>C67+C68</f>
        <v>11321800</v>
      </c>
      <c r="D66" s="23">
        <f>D67+D68</f>
        <v>10441207.48</v>
      </c>
      <c r="E66" s="23"/>
      <c r="F66" s="23"/>
      <c r="G66" s="23">
        <f>G67+G68</f>
        <v>10441207.48</v>
      </c>
      <c r="H66" s="19">
        <f>H67+H68</f>
        <v>880592.52</v>
      </c>
    </row>
    <row r="67" spans="1:8" s="16" customFormat="1" ht="60" x14ac:dyDescent="0.25">
      <c r="A67" s="17" t="s">
        <v>80</v>
      </c>
      <c r="B67" s="17" t="s">
        <v>310</v>
      </c>
      <c r="C67" s="23">
        <v>6983400</v>
      </c>
      <c r="D67" s="23">
        <v>6512428</v>
      </c>
      <c r="E67" s="23"/>
      <c r="F67" s="23"/>
      <c r="G67" s="23">
        <f>D67</f>
        <v>6512428</v>
      </c>
      <c r="H67" s="19">
        <f>C67-D67</f>
        <v>470972</v>
      </c>
    </row>
    <row r="68" spans="1:8" s="16" customFormat="1" ht="60" x14ac:dyDescent="0.25">
      <c r="A68" s="17" t="s">
        <v>81</v>
      </c>
      <c r="B68" s="17" t="s">
        <v>311</v>
      </c>
      <c r="C68" s="23">
        <v>4338400</v>
      </c>
      <c r="D68" s="23">
        <v>3928779.48</v>
      </c>
      <c r="E68" s="23"/>
      <c r="F68" s="23"/>
      <c r="G68" s="23">
        <f>D68</f>
        <v>3928779.48</v>
      </c>
      <c r="H68" s="19">
        <f t="shared" si="9"/>
        <v>409620.52</v>
      </c>
    </row>
  </sheetData>
  <sheetProtection selectLockedCells="1" selectUnlockedCells="1"/>
  <mergeCells count="4">
    <mergeCell ref="A1:H1"/>
    <mergeCell ref="A3:H3"/>
    <mergeCell ref="A5:H5"/>
    <mergeCell ref="D8:G8"/>
  </mergeCells>
  <pageMargins left="0.39370078740157483" right="0.39370078740157483" top="0.39370078740157483" bottom="0.19685039370078741" header="0.51181102362204722" footer="0.51181102362204722"/>
  <pageSetup paperSize="9" scale="64" firstPageNumber="0" fitToHeight="0" orientation="portrait" horizontalDpi="300" verticalDpi="300" r:id="rId1"/>
  <headerFooter alignWithMargins="0"/>
  <rowBreaks count="4" manualBreakCount="4">
    <brk id="20" max="16383" man="1"/>
    <brk id="34" max="16383" man="1"/>
    <brk id="43" max="16383" man="1"/>
    <brk id="5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241"/>
  <sheetViews>
    <sheetView zoomScaleNormal="100" zoomScaleSheetLayoutView="100" workbookViewId="0">
      <selection sqref="A1:I1"/>
    </sheetView>
  </sheetViews>
  <sheetFormatPr defaultColWidth="96.85546875" defaultRowHeight="12.75" x14ac:dyDescent="0.2"/>
  <cols>
    <col min="1" max="1" width="62.85546875" style="115" customWidth="1"/>
    <col min="2" max="2" width="12.140625" style="28" customWidth="1"/>
    <col min="3" max="3" width="14" style="28" customWidth="1"/>
    <col min="4" max="4" width="10" style="28" customWidth="1"/>
    <col min="5" max="5" width="15.5703125" style="28" customWidth="1"/>
    <col min="6" max="6" width="15.85546875" style="28" customWidth="1"/>
    <col min="7" max="7" width="15.140625" style="28" customWidth="1"/>
    <col min="8" max="8" width="15.7109375" style="28" customWidth="1"/>
    <col min="9" max="9" width="16.28515625" style="28" customWidth="1"/>
    <col min="10" max="10" width="0.140625" style="28" hidden="1" customWidth="1"/>
    <col min="11" max="11" width="9.140625" style="28" hidden="1" customWidth="1"/>
    <col min="12" max="250" width="9.140625" style="28" customWidth="1"/>
    <col min="251" max="16384" width="96.85546875" style="28"/>
  </cols>
  <sheetData>
    <row r="1" spans="1:13" s="109" customFormat="1" ht="38.25" customHeight="1" x14ac:dyDescent="0.2">
      <c r="A1" s="144" t="s">
        <v>332</v>
      </c>
      <c r="B1" s="144"/>
      <c r="C1" s="144"/>
      <c r="D1" s="144"/>
      <c r="E1" s="144"/>
      <c r="F1" s="144"/>
      <c r="G1" s="144"/>
      <c r="H1" s="144"/>
      <c r="I1" s="144"/>
    </row>
    <row r="2" spans="1:13" ht="18" customHeight="1" x14ac:dyDescent="0.25">
      <c r="A2" s="119"/>
      <c r="B2" s="118"/>
      <c r="C2" s="118"/>
      <c r="D2" s="118"/>
      <c r="E2" s="118"/>
      <c r="F2" s="118"/>
      <c r="G2" s="118"/>
      <c r="H2" s="118"/>
      <c r="I2" s="118"/>
    </row>
    <row r="3" spans="1:13" ht="18" customHeight="1" x14ac:dyDescent="0.25">
      <c r="A3" s="119"/>
      <c r="B3" s="118"/>
      <c r="C3" s="118"/>
      <c r="D3" s="144" t="s">
        <v>0</v>
      </c>
      <c r="E3" s="144"/>
      <c r="F3" s="144"/>
      <c r="G3" s="144"/>
      <c r="H3" s="144"/>
      <c r="I3" s="144"/>
      <c r="J3" s="2"/>
      <c r="K3" s="2"/>
    </row>
    <row r="4" spans="1:13" ht="18" customHeight="1" x14ac:dyDescent="0.25">
      <c r="A4" s="119"/>
      <c r="B4" s="118"/>
      <c r="C4" s="118"/>
      <c r="D4" s="118"/>
      <c r="E4" s="118"/>
      <c r="F4" s="118"/>
      <c r="G4" s="118"/>
      <c r="H4" s="118"/>
      <c r="I4" s="118"/>
      <c r="J4" s="2"/>
      <c r="K4" s="2"/>
    </row>
    <row r="5" spans="1:13" ht="48" customHeight="1" x14ac:dyDescent="0.2">
      <c r="A5" s="145" t="s">
        <v>318</v>
      </c>
      <c r="B5" s="145"/>
      <c r="C5" s="145"/>
      <c r="D5" s="145"/>
      <c r="E5" s="145"/>
      <c r="F5" s="145"/>
      <c r="G5" s="145"/>
      <c r="H5" s="145"/>
      <c r="I5" s="145"/>
    </row>
    <row r="6" spans="1:13" ht="18.75" x14ac:dyDescent="0.3">
      <c r="A6" s="150"/>
      <c r="B6" s="150"/>
      <c r="C6" s="150"/>
      <c r="D6" s="101"/>
      <c r="E6" s="110"/>
      <c r="L6" s="149"/>
      <c r="M6" s="149"/>
    </row>
    <row r="7" spans="1:13" ht="32.25" customHeight="1" x14ac:dyDescent="0.25">
      <c r="A7" s="148" t="s">
        <v>97</v>
      </c>
      <c r="B7" s="147" t="s">
        <v>242</v>
      </c>
      <c r="C7" s="147"/>
      <c r="D7" s="147"/>
      <c r="E7" s="147" t="s">
        <v>243</v>
      </c>
      <c r="F7" s="147" t="s">
        <v>244</v>
      </c>
      <c r="G7" s="147" t="s">
        <v>245</v>
      </c>
      <c r="H7" s="147" t="s">
        <v>83</v>
      </c>
      <c r="I7" s="147"/>
      <c r="J7" s="45"/>
      <c r="K7" s="46"/>
    </row>
    <row r="8" spans="1:13" ht="84.75" customHeight="1" x14ac:dyDescent="0.25">
      <c r="A8" s="148"/>
      <c r="B8" s="47" t="s">
        <v>98</v>
      </c>
      <c r="C8" s="47" t="s">
        <v>99</v>
      </c>
      <c r="D8" s="47" t="s">
        <v>100</v>
      </c>
      <c r="E8" s="147"/>
      <c r="F8" s="147"/>
      <c r="G8" s="147"/>
      <c r="H8" s="47" t="s">
        <v>246</v>
      </c>
      <c r="I8" s="47" t="s">
        <v>247</v>
      </c>
      <c r="J8" s="45"/>
      <c r="K8" s="46"/>
    </row>
    <row r="9" spans="1:13" ht="66" customHeight="1" x14ac:dyDescent="0.25">
      <c r="A9" s="120" t="s">
        <v>273</v>
      </c>
      <c r="B9" s="84"/>
      <c r="C9" s="84"/>
      <c r="D9" s="84"/>
      <c r="E9" s="121">
        <f>E10</f>
        <v>5525700</v>
      </c>
      <c r="F9" s="121">
        <f t="shared" ref="F9:I9" si="0">F10</f>
        <v>5525700</v>
      </c>
      <c r="G9" s="121">
        <f t="shared" si="0"/>
        <v>5010869.9800000004</v>
      </c>
      <c r="H9" s="121">
        <f t="shared" si="0"/>
        <v>514830.01999999955</v>
      </c>
      <c r="I9" s="121">
        <f t="shared" si="0"/>
        <v>514830.01999999955</v>
      </c>
      <c r="J9" s="45"/>
      <c r="K9" s="46"/>
    </row>
    <row r="10" spans="1:13" ht="15.75" x14ac:dyDescent="0.25">
      <c r="A10" s="62" t="s">
        <v>275</v>
      </c>
      <c r="B10" s="85" t="s">
        <v>102</v>
      </c>
      <c r="C10" s="86"/>
      <c r="D10" s="63"/>
      <c r="E10" s="87">
        <f>E11+E15+E26</f>
        <v>5525700</v>
      </c>
      <c r="F10" s="87">
        <f t="shared" ref="F10:G10" si="1">F11+F15+F26</f>
        <v>5525700</v>
      </c>
      <c r="G10" s="87">
        <f t="shared" si="1"/>
        <v>5010869.9800000004</v>
      </c>
      <c r="H10" s="87">
        <f>E10-G10</f>
        <v>514830.01999999955</v>
      </c>
      <c r="I10" s="87">
        <f>H10</f>
        <v>514830.01999999955</v>
      </c>
    </row>
    <row r="11" spans="1:13" ht="31.5" customHeight="1" x14ac:dyDescent="0.25">
      <c r="A11" s="70" t="s">
        <v>103</v>
      </c>
      <c r="B11" s="85" t="s">
        <v>104</v>
      </c>
      <c r="C11" s="86"/>
      <c r="D11" s="63"/>
      <c r="E11" s="87">
        <f t="shared" ref="E11:G13" si="2">E12</f>
        <v>1275700</v>
      </c>
      <c r="F11" s="87">
        <f t="shared" si="2"/>
        <v>1275700</v>
      </c>
      <c r="G11" s="87">
        <f t="shared" si="2"/>
        <v>1268928.78</v>
      </c>
      <c r="H11" s="87">
        <f>E11-G11</f>
        <v>6771.2199999999721</v>
      </c>
      <c r="I11" s="87">
        <f>H11</f>
        <v>6771.2199999999721</v>
      </c>
    </row>
    <row r="12" spans="1:13" ht="15.75" x14ac:dyDescent="0.25">
      <c r="A12" s="62" t="s">
        <v>105</v>
      </c>
      <c r="B12" s="86" t="s">
        <v>104</v>
      </c>
      <c r="C12" s="86" t="s">
        <v>106</v>
      </c>
      <c r="D12" s="63"/>
      <c r="E12" s="87">
        <f t="shared" si="2"/>
        <v>1275700</v>
      </c>
      <c r="F12" s="87">
        <f t="shared" si="2"/>
        <v>1275700</v>
      </c>
      <c r="G12" s="87">
        <f t="shared" si="2"/>
        <v>1268928.78</v>
      </c>
      <c r="H12" s="87">
        <f t="shared" ref="H12:H72" si="3">E12-G12</f>
        <v>6771.2199999999721</v>
      </c>
      <c r="I12" s="87">
        <f t="shared" ref="I12:I74" si="4">H12</f>
        <v>6771.2199999999721</v>
      </c>
    </row>
    <row r="13" spans="1:13" ht="63" x14ac:dyDescent="0.25">
      <c r="A13" s="71" t="s">
        <v>107</v>
      </c>
      <c r="B13" s="88" t="s">
        <v>104</v>
      </c>
      <c r="C13" s="88" t="s">
        <v>106</v>
      </c>
      <c r="D13" s="89">
        <v>100</v>
      </c>
      <c r="E13" s="90">
        <f t="shared" si="2"/>
        <v>1275700</v>
      </c>
      <c r="F13" s="90">
        <f t="shared" si="2"/>
        <v>1275700</v>
      </c>
      <c r="G13" s="90">
        <f t="shared" si="2"/>
        <v>1268928.78</v>
      </c>
      <c r="H13" s="90">
        <f t="shared" si="3"/>
        <v>6771.2199999999721</v>
      </c>
      <c r="I13" s="90">
        <f t="shared" si="4"/>
        <v>6771.2199999999721</v>
      </c>
    </row>
    <row r="14" spans="1:13" ht="33" customHeight="1" x14ac:dyDescent="0.25">
      <c r="A14" s="71" t="s">
        <v>108</v>
      </c>
      <c r="B14" s="88" t="s">
        <v>104</v>
      </c>
      <c r="C14" s="88" t="s">
        <v>106</v>
      </c>
      <c r="D14" s="89">
        <v>120</v>
      </c>
      <c r="E14" s="90">
        <v>1275700</v>
      </c>
      <c r="F14" s="90">
        <f>E14</f>
        <v>1275700</v>
      </c>
      <c r="G14" s="90">
        <v>1268928.78</v>
      </c>
      <c r="H14" s="90">
        <f t="shared" si="3"/>
        <v>6771.2199999999721</v>
      </c>
      <c r="I14" s="90">
        <f t="shared" si="4"/>
        <v>6771.2199999999721</v>
      </c>
    </row>
    <row r="15" spans="1:13" s="29" customFormat="1" ht="47.25" x14ac:dyDescent="0.25">
      <c r="A15" s="70" t="s">
        <v>109</v>
      </c>
      <c r="B15" s="91" t="s">
        <v>110</v>
      </c>
      <c r="C15" s="91"/>
      <c r="D15" s="77"/>
      <c r="E15" s="92">
        <f>E16+E19</f>
        <v>4166000</v>
      </c>
      <c r="F15" s="92">
        <f>F16+F19</f>
        <v>4166000</v>
      </c>
      <c r="G15" s="92">
        <f>G16+G19</f>
        <v>3657941.2</v>
      </c>
      <c r="H15" s="87">
        <f t="shared" si="3"/>
        <v>508058.79999999981</v>
      </c>
      <c r="I15" s="87">
        <f t="shared" si="4"/>
        <v>508058.79999999981</v>
      </c>
    </row>
    <row r="16" spans="1:13" ht="31.5" x14ac:dyDescent="0.25">
      <c r="A16" s="72" t="s">
        <v>111</v>
      </c>
      <c r="B16" s="86" t="s">
        <v>110</v>
      </c>
      <c r="C16" s="86" t="s">
        <v>112</v>
      </c>
      <c r="D16" s="63"/>
      <c r="E16" s="87">
        <f t="shared" ref="E16:G17" si="5">E17</f>
        <v>292700</v>
      </c>
      <c r="F16" s="87">
        <f t="shared" si="5"/>
        <v>292700</v>
      </c>
      <c r="G16" s="87">
        <f t="shared" si="5"/>
        <v>292680</v>
      </c>
      <c r="H16" s="87">
        <f t="shared" si="3"/>
        <v>20</v>
      </c>
      <c r="I16" s="87">
        <f t="shared" si="4"/>
        <v>20</v>
      </c>
    </row>
    <row r="17" spans="1:9" ht="63" x14ac:dyDescent="0.25">
      <c r="A17" s="71" t="s">
        <v>107</v>
      </c>
      <c r="B17" s="88" t="s">
        <v>110</v>
      </c>
      <c r="C17" s="88" t="s">
        <v>112</v>
      </c>
      <c r="D17" s="89">
        <v>100</v>
      </c>
      <c r="E17" s="90">
        <f t="shared" si="5"/>
        <v>292700</v>
      </c>
      <c r="F17" s="90">
        <f t="shared" si="5"/>
        <v>292700</v>
      </c>
      <c r="G17" s="90">
        <f t="shared" si="5"/>
        <v>292680</v>
      </c>
      <c r="H17" s="90">
        <f t="shared" si="3"/>
        <v>20</v>
      </c>
      <c r="I17" s="90">
        <f t="shared" si="4"/>
        <v>20</v>
      </c>
    </row>
    <row r="18" spans="1:9" ht="31.5" x14ac:dyDescent="0.25">
      <c r="A18" s="71" t="s">
        <v>108</v>
      </c>
      <c r="B18" s="88" t="s">
        <v>110</v>
      </c>
      <c r="C18" s="88" t="s">
        <v>112</v>
      </c>
      <c r="D18" s="89">
        <v>120</v>
      </c>
      <c r="E18" s="90">
        <v>292700</v>
      </c>
      <c r="F18" s="90">
        <f>E18</f>
        <v>292700</v>
      </c>
      <c r="G18" s="90">
        <v>292680</v>
      </c>
      <c r="H18" s="90">
        <f t="shared" si="3"/>
        <v>20</v>
      </c>
      <c r="I18" s="90">
        <f t="shared" si="4"/>
        <v>20</v>
      </c>
    </row>
    <row r="19" spans="1:9" ht="31.5" x14ac:dyDescent="0.25">
      <c r="A19" s="70" t="s">
        <v>113</v>
      </c>
      <c r="B19" s="86" t="s">
        <v>110</v>
      </c>
      <c r="C19" s="86" t="s">
        <v>114</v>
      </c>
      <c r="D19" s="63"/>
      <c r="E19" s="87">
        <f>E20+E22+E24</f>
        <v>3873300</v>
      </c>
      <c r="F19" s="87">
        <f>F20+F22+F24</f>
        <v>3873300</v>
      </c>
      <c r="G19" s="87">
        <f>G20+G22+G24</f>
        <v>3365261.2</v>
      </c>
      <c r="H19" s="87">
        <f t="shared" si="3"/>
        <v>508038.79999999981</v>
      </c>
      <c r="I19" s="87">
        <f t="shared" si="4"/>
        <v>508038.79999999981</v>
      </c>
    </row>
    <row r="20" spans="1:9" ht="63" x14ac:dyDescent="0.25">
      <c r="A20" s="71" t="s">
        <v>107</v>
      </c>
      <c r="B20" s="88" t="s">
        <v>110</v>
      </c>
      <c r="C20" s="88" t="s">
        <v>114</v>
      </c>
      <c r="D20" s="89">
        <v>100</v>
      </c>
      <c r="E20" s="90">
        <f>E21</f>
        <v>2168900</v>
      </c>
      <c r="F20" s="90">
        <f>E20</f>
        <v>2168900</v>
      </c>
      <c r="G20" s="90">
        <f>G21</f>
        <v>2167946.27</v>
      </c>
      <c r="H20" s="90">
        <f t="shared" si="3"/>
        <v>953.72999999998137</v>
      </c>
      <c r="I20" s="90">
        <f t="shared" si="4"/>
        <v>953.72999999998137</v>
      </c>
    </row>
    <row r="21" spans="1:9" ht="31.5" x14ac:dyDescent="0.25">
      <c r="A21" s="71" t="s">
        <v>108</v>
      </c>
      <c r="B21" s="88" t="s">
        <v>110</v>
      </c>
      <c r="C21" s="88" t="s">
        <v>114</v>
      </c>
      <c r="D21" s="89">
        <v>120</v>
      </c>
      <c r="E21" s="90">
        <v>2168900</v>
      </c>
      <c r="F21" s="90">
        <f>E21</f>
        <v>2168900</v>
      </c>
      <c r="G21" s="90">
        <v>2167946.27</v>
      </c>
      <c r="H21" s="90">
        <f t="shared" si="3"/>
        <v>953.72999999998137</v>
      </c>
      <c r="I21" s="90">
        <f t="shared" si="4"/>
        <v>953.72999999998137</v>
      </c>
    </row>
    <row r="22" spans="1:9" ht="31.5" x14ac:dyDescent="0.25">
      <c r="A22" s="71" t="s">
        <v>115</v>
      </c>
      <c r="B22" s="88" t="s">
        <v>110</v>
      </c>
      <c r="C22" s="88" t="s">
        <v>114</v>
      </c>
      <c r="D22" s="89">
        <v>200</v>
      </c>
      <c r="E22" s="90">
        <f>E23</f>
        <v>1689700</v>
      </c>
      <c r="F22" s="90">
        <f>F23</f>
        <v>1689700</v>
      </c>
      <c r="G22" s="90">
        <f>G23</f>
        <v>1189277.48</v>
      </c>
      <c r="H22" s="90">
        <f t="shared" si="3"/>
        <v>500422.52</v>
      </c>
      <c r="I22" s="90">
        <f t="shared" si="4"/>
        <v>500422.52</v>
      </c>
    </row>
    <row r="23" spans="1:9" ht="31.5" x14ac:dyDescent="0.25">
      <c r="A23" s="71" t="s">
        <v>116</v>
      </c>
      <c r="B23" s="88" t="s">
        <v>110</v>
      </c>
      <c r="C23" s="88" t="s">
        <v>114</v>
      </c>
      <c r="D23" s="89">
        <v>240</v>
      </c>
      <c r="E23" s="90">
        <v>1689700</v>
      </c>
      <c r="F23" s="90">
        <f>E23</f>
        <v>1689700</v>
      </c>
      <c r="G23" s="90">
        <v>1189277.48</v>
      </c>
      <c r="H23" s="90">
        <f t="shared" si="3"/>
        <v>500422.52</v>
      </c>
      <c r="I23" s="90">
        <f t="shared" si="4"/>
        <v>500422.52</v>
      </c>
    </row>
    <row r="24" spans="1:9" ht="15.75" x14ac:dyDescent="0.25">
      <c r="A24" s="73" t="s">
        <v>117</v>
      </c>
      <c r="B24" s="88" t="s">
        <v>110</v>
      </c>
      <c r="C24" s="88" t="s">
        <v>114</v>
      </c>
      <c r="D24" s="89">
        <v>800</v>
      </c>
      <c r="E24" s="90">
        <f>E25</f>
        <v>14700</v>
      </c>
      <c r="F24" s="90">
        <f>F25</f>
        <v>14700</v>
      </c>
      <c r="G24" s="90">
        <f>G25</f>
        <v>8037.45</v>
      </c>
      <c r="H24" s="90">
        <f t="shared" si="3"/>
        <v>6662.55</v>
      </c>
      <c r="I24" s="90">
        <f t="shared" si="4"/>
        <v>6662.55</v>
      </c>
    </row>
    <row r="25" spans="1:9" ht="17.25" customHeight="1" x14ac:dyDescent="0.25">
      <c r="A25" s="73" t="s">
        <v>118</v>
      </c>
      <c r="B25" s="88" t="s">
        <v>110</v>
      </c>
      <c r="C25" s="88" t="s">
        <v>114</v>
      </c>
      <c r="D25" s="89">
        <v>850</v>
      </c>
      <c r="E25" s="90">
        <v>14700</v>
      </c>
      <c r="F25" s="90">
        <f>E25</f>
        <v>14700</v>
      </c>
      <c r="G25" s="90">
        <v>8037.45</v>
      </c>
      <c r="H25" s="90">
        <f t="shared" si="3"/>
        <v>6662.55</v>
      </c>
      <c r="I25" s="90">
        <f t="shared" si="4"/>
        <v>6662.55</v>
      </c>
    </row>
    <row r="26" spans="1:9" ht="17.25" customHeight="1" x14ac:dyDescent="0.25">
      <c r="A26" s="62" t="s">
        <v>134</v>
      </c>
      <c r="B26" s="86" t="s">
        <v>135</v>
      </c>
      <c r="C26" s="86"/>
      <c r="D26" s="93"/>
      <c r="E26" s="133">
        <f>E27+E30</f>
        <v>84000</v>
      </c>
      <c r="F26" s="133">
        <f t="shared" ref="F26:G26" si="6">F27+F30</f>
        <v>84000</v>
      </c>
      <c r="G26" s="133">
        <f t="shared" si="6"/>
        <v>84000</v>
      </c>
      <c r="H26" s="87">
        <f>F26-G26</f>
        <v>0</v>
      </c>
      <c r="I26" s="87">
        <f t="shared" si="4"/>
        <v>0</v>
      </c>
    </row>
    <row r="27" spans="1:9" ht="56.25" customHeight="1" x14ac:dyDescent="0.25">
      <c r="A27" s="70" t="s">
        <v>136</v>
      </c>
      <c r="B27" s="86" t="s">
        <v>135</v>
      </c>
      <c r="C27" s="86" t="s">
        <v>137</v>
      </c>
      <c r="D27" s="93"/>
      <c r="E27" s="87">
        <f>E28</f>
        <v>84000</v>
      </c>
      <c r="F27" s="87">
        <f t="shared" ref="F27:F28" si="7">E27</f>
        <v>84000</v>
      </c>
      <c r="G27" s="87">
        <f t="shared" ref="G27:G29" si="8">F27</f>
        <v>84000</v>
      </c>
      <c r="H27" s="87">
        <f t="shared" ref="H27:H29" si="9">E27-G27</f>
        <v>0</v>
      </c>
      <c r="I27" s="87">
        <f t="shared" ref="I27:I29" si="10">H27</f>
        <v>0</v>
      </c>
    </row>
    <row r="28" spans="1:9" ht="17.25" customHeight="1" x14ac:dyDescent="0.25">
      <c r="A28" s="73" t="s">
        <v>117</v>
      </c>
      <c r="B28" s="88" t="s">
        <v>135</v>
      </c>
      <c r="C28" s="88" t="s">
        <v>137</v>
      </c>
      <c r="D28" s="89">
        <v>800</v>
      </c>
      <c r="E28" s="90">
        <f>E29</f>
        <v>84000</v>
      </c>
      <c r="F28" s="90">
        <f t="shared" si="7"/>
        <v>84000</v>
      </c>
      <c r="G28" s="90">
        <f t="shared" si="8"/>
        <v>84000</v>
      </c>
      <c r="H28" s="90">
        <f t="shared" si="9"/>
        <v>0</v>
      </c>
      <c r="I28" s="90">
        <f t="shared" si="10"/>
        <v>0</v>
      </c>
    </row>
    <row r="29" spans="1:9" ht="17.25" customHeight="1" x14ac:dyDescent="0.25">
      <c r="A29" s="73" t="s">
        <v>138</v>
      </c>
      <c r="B29" s="88" t="s">
        <v>135</v>
      </c>
      <c r="C29" s="88" t="s">
        <v>137</v>
      </c>
      <c r="D29" s="89">
        <v>850</v>
      </c>
      <c r="E29" s="90">
        <v>84000</v>
      </c>
      <c r="F29" s="90">
        <v>84000</v>
      </c>
      <c r="G29" s="90">
        <f t="shared" si="8"/>
        <v>84000</v>
      </c>
      <c r="H29" s="90">
        <f t="shared" si="9"/>
        <v>0</v>
      </c>
      <c r="I29" s="90">
        <f t="shared" si="10"/>
        <v>0</v>
      </c>
    </row>
    <row r="30" spans="1:9" ht="61.5" hidden="1" customHeight="1" x14ac:dyDescent="0.25">
      <c r="A30" s="134" t="s">
        <v>290</v>
      </c>
      <c r="B30" s="86" t="s">
        <v>135</v>
      </c>
      <c r="C30" s="86" t="s">
        <v>291</v>
      </c>
      <c r="D30" s="93"/>
      <c r="E30" s="87">
        <f>E31</f>
        <v>0</v>
      </c>
      <c r="F30" s="87">
        <f>E30</f>
        <v>0</v>
      </c>
      <c r="G30" s="87">
        <f>G31</f>
        <v>0</v>
      </c>
      <c r="H30" s="87">
        <f>H31</f>
        <v>0</v>
      </c>
      <c r="I30" s="87">
        <f t="shared" ref="I30" si="11">H30</f>
        <v>0</v>
      </c>
    </row>
    <row r="31" spans="1:9" ht="17.25" hidden="1" customHeight="1" x14ac:dyDescent="0.25">
      <c r="A31" s="73" t="s">
        <v>117</v>
      </c>
      <c r="B31" s="88" t="s">
        <v>135</v>
      </c>
      <c r="C31" s="88" t="s">
        <v>291</v>
      </c>
      <c r="D31" s="89">
        <v>800</v>
      </c>
      <c r="E31" s="90">
        <f>E32</f>
        <v>0</v>
      </c>
      <c r="F31" s="90">
        <f>E31</f>
        <v>0</v>
      </c>
      <c r="G31" s="90">
        <f>G32</f>
        <v>0</v>
      </c>
      <c r="H31" s="90">
        <f>H32</f>
        <v>0</v>
      </c>
      <c r="I31" s="90">
        <f>I32</f>
        <v>0</v>
      </c>
    </row>
    <row r="32" spans="1:9" ht="17.25" hidden="1" customHeight="1" x14ac:dyDescent="0.25">
      <c r="A32" s="73" t="s">
        <v>138</v>
      </c>
      <c r="B32" s="88" t="s">
        <v>135</v>
      </c>
      <c r="C32" s="88" t="s">
        <v>291</v>
      </c>
      <c r="D32" s="89">
        <v>850</v>
      </c>
      <c r="E32" s="90"/>
      <c r="F32" s="90">
        <f>E32</f>
        <v>0</v>
      </c>
      <c r="G32" s="90"/>
      <c r="H32" s="90">
        <f>E32-G32</f>
        <v>0</v>
      </c>
      <c r="I32" s="90">
        <f>H32</f>
        <v>0</v>
      </c>
    </row>
    <row r="33" spans="1:9" ht="66.75" customHeight="1" x14ac:dyDescent="0.25">
      <c r="A33" s="120" t="s">
        <v>274</v>
      </c>
      <c r="B33" s="86"/>
      <c r="C33" s="86"/>
      <c r="D33" s="93"/>
      <c r="E33" s="122">
        <f>E34+E68+E73+E81+E114+E143+E152+E168+E181</f>
        <v>86781900</v>
      </c>
      <c r="F33" s="122">
        <f>F34+F68+F73+F81+F114+F143+F152+F168+F181</f>
        <v>86781900</v>
      </c>
      <c r="G33" s="122">
        <f>G34+G68+G73+G81+G114+G143+G152+G168+G181</f>
        <v>83116663.469999984</v>
      </c>
      <c r="H33" s="122">
        <f>H34+H68+H73+H81+H114+H143+H152+H168+H181</f>
        <v>3665236.5299999975</v>
      </c>
      <c r="I33" s="122">
        <f>I34+I68+I73+I81+I114+I143+I152+I168+I181</f>
        <v>3665236.5299999975</v>
      </c>
    </row>
    <row r="34" spans="1:9" ht="15.75" x14ac:dyDescent="0.25">
      <c r="A34" s="62" t="s">
        <v>275</v>
      </c>
      <c r="B34" s="88"/>
      <c r="C34" s="88"/>
      <c r="D34" s="89"/>
      <c r="E34" s="87">
        <f>E35+E57+E54</f>
        <v>14472600</v>
      </c>
      <c r="F34" s="87">
        <f>F35+F57+F54</f>
        <v>14472600</v>
      </c>
      <c r="G34" s="87">
        <f>G35+G57+G54</f>
        <v>14361148.260000002</v>
      </c>
      <c r="H34" s="87">
        <f>H35+H57+H54</f>
        <v>111451.73999999993</v>
      </c>
      <c r="I34" s="87">
        <f>I35+I57+I54</f>
        <v>111451.73999999993</v>
      </c>
    </row>
    <row r="35" spans="1:9" ht="48" customHeight="1" x14ac:dyDescent="0.25">
      <c r="A35" s="70" t="s">
        <v>119</v>
      </c>
      <c r="B35" s="86" t="s">
        <v>120</v>
      </c>
      <c r="C35" s="86"/>
      <c r="D35" s="63"/>
      <c r="E35" s="87">
        <f>E36+E39+E46+E51</f>
        <v>14297900</v>
      </c>
      <c r="F35" s="87">
        <f t="shared" ref="F35:I35" si="12">F36+F39+F46+F51</f>
        <v>14297900</v>
      </c>
      <c r="G35" s="87">
        <f t="shared" si="12"/>
        <v>14223648.260000002</v>
      </c>
      <c r="H35" s="87">
        <f t="shared" si="12"/>
        <v>74251.739999999932</v>
      </c>
      <c r="I35" s="87">
        <f t="shared" si="12"/>
        <v>74251.739999999932</v>
      </c>
    </row>
    <row r="36" spans="1:9" ht="63" customHeight="1" x14ac:dyDescent="0.25">
      <c r="A36" s="70" t="s">
        <v>121</v>
      </c>
      <c r="B36" s="86" t="s">
        <v>120</v>
      </c>
      <c r="C36" s="86" t="s">
        <v>122</v>
      </c>
      <c r="D36" s="63"/>
      <c r="E36" s="87">
        <f>E37</f>
        <v>1275700</v>
      </c>
      <c r="F36" s="87">
        <f>F37</f>
        <v>1275700</v>
      </c>
      <c r="G36" s="87">
        <f>G37</f>
        <v>1274555.46</v>
      </c>
      <c r="H36" s="87">
        <f t="shared" si="3"/>
        <v>1144.5400000000373</v>
      </c>
      <c r="I36" s="87">
        <f t="shared" si="4"/>
        <v>1144.5400000000373</v>
      </c>
    </row>
    <row r="37" spans="1:9" ht="63" x14ac:dyDescent="0.25">
      <c r="A37" s="71" t="s">
        <v>107</v>
      </c>
      <c r="B37" s="88" t="s">
        <v>120</v>
      </c>
      <c r="C37" s="88" t="s">
        <v>122</v>
      </c>
      <c r="D37" s="89">
        <v>100</v>
      </c>
      <c r="E37" s="90">
        <f>E38</f>
        <v>1275700</v>
      </c>
      <c r="F37" s="90">
        <f>E37</f>
        <v>1275700</v>
      </c>
      <c r="G37" s="90">
        <f>G38</f>
        <v>1274555.46</v>
      </c>
      <c r="H37" s="90">
        <f t="shared" si="3"/>
        <v>1144.5400000000373</v>
      </c>
      <c r="I37" s="90">
        <f t="shared" si="4"/>
        <v>1144.5400000000373</v>
      </c>
    </row>
    <row r="38" spans="1:9" ht="31.5" x14ac:dyDescent="0.25">
      <c r="A38" s="71" t="s">
        <v>108</v>
      </c>
      <c r="B38" s="88" t="s">
        <v>120</v>
      </c>
      <c r="C38" s="88" t="s">
        <v>122</v>
      </c>
      <c r="D38" s="89">
        <v>120</v>
      </c>
      <c r="E38" s="90">
        <v>1275700</v>
      </c>
      <c r="F38" s="90">
        <f>E38</f>
        <v>1275700</v>
      </c>
      <c r="G38" s="90">
        <v>1274555.46</v>
      </c>
      <c r="H38" s="90">
        <f t="shared" si="3"/>
        <v>1144.5400000000373</v>
      </c>
      <c r="I38" s="90">
        <f t="shared" si="4"/>
        <v>1144.5400000000373</v>
      </c>
    </row>
    <row r="39" spans="1:9" ht="47.25" x14ac:dyDescent="0.25">
      <c r="A39" s="70" t="s">
        <v>123</v>
      </c>
      <c r="B39" s="86" t="s">
        <v>120</v>
      </c>
      <c r="C39" s="86" t="s">
        <v>124</v>
      </c>
      <c r="D39" s="93"/>
      <c r="E39" s="87">
        <f>E40+E42+E44</f>
        <v>10752500</v>
      </c>
      <c r="F39" s="87">
        <f>F40+F42+F44</f>
        <v>10752500</v>
      </c>
      <c r="G39" s="87">
        <f>G40+G42+G44</f>
        <v>10702657.41</v>
      </c>
      <c r="H39" s="87">
        <f>E39-G39</f>
        <v>49842.589999999851</v>
      </c>
      <c r="I39" s="87">
        <f t="shared" si="4"/>
        <v>49842.589999999851</v>
      </c>
    </row>
    <row r="40" spans="1:9" ht="63" x14ac:dyDescent="0.25">
      <c r="A40" s="71" t="s">
        <v>107</v>
      </c>
      <c r="B40" s="88" t="s">
        <v>120</v>
      </c>
      <c r="C40" s="88" t="s">
        <v>124</v>
      </c>
      <c r="D40" s="89">
        <v>100</v>
      </c>
      <c r="E40" s="90">
        <f>E41</f>
        <v>9219900</v>
      </c>
      <c r="F40" s="90">
        <f>E40</f>
        <v>9219900</v>
      </c>
      <c r="G40" s="90">
        <f>G41</f>
        <v>9199162.8399999999</v>
      </c>
      <c r="H40" s="90">
        <f t="shared" si="3"/>
        <v>20737.160000000149</v>
      </c>
      <c r="I40" s="90">
        <f t="shared" si="4"/>
        <v>20737.160000000149</v>
      </c>
    </row>
    <row r="41" spans="1:9" ht="31.5" x14ac:dyDescent="0.25">
      <c r="A41" s="71" t="s">
        <v>116</v>
      </c>
      <c r="B41" s="88" t="s">
        <v>120</v>
      </c>
      <c r="C41" s="88" t="s">
        <v>124</v>
      </c>
      <c r="D41" s="89">
        <v>120</v>
      </c>
      <c r="E41" s="90">
        <v>9219900</v>
      </c>
      <c r="F41" s="90">
        <f t="shared" ref="F41:F44" si="13">E41</f>
        <v>9219900</v>
      </c>
      <c r="G41" s="90">
        <v>9199162.8399999999</v>
      </c>
      <c r="H41" s="90">
        <f t="shared" si="3"/>
        <v>20737.160000000149</v>
      </c>
      <c r="I41" s="90">
        <f t="shared" si="4"/>
        <v>20737.160000000149</v>
      </c>
    </row>
    <row r="42" spans="1:9" ht="31.5" x14ac:dyDescent="0.25">
      <c r="A42" s="71" t="s">
        <v>115</v>
      </c>
      <c r="B42" s="88" t="s">
        <v>120</v>
      </c>
      <c r="C42" s="88" t="s">
        <v>124</v>
      </c>
      <c r="D42" s="89">
        <v>200</v>
      </c>
      <c r="E42" s="90">
        <f>E43</f>
        <v>1523600</v>
      </c>
      <c r="F42" s="90">
        <f t="shared" si="13"/>
        <v>1523600</v>
      </c>
      <c r="G42" s="90">
        <f>G43</f>
        <v>1502968.99</v>
      </c>
      <c r="H42" s="90">
        <f>E42-G42</f>
        <v>20631.010000000009</v>
      </c>
      <c r="I42" s="90">
        <f t="shared" si="4"/>
        <v>20631.010000000009</v>
      </c>
    </row>
    <row r="43" spans="1:9" ht="31.5" x14ac:dyDescent="0.25">
      <c r="A43" s="71" t="s">
        <v>116</v>
      </c>
      <c r="B43" s="88" t="s">
        <v>120</v>
      </c>
      <c r="C43" s="88" t="s">
        <v>124</v>
      </c>
      <c r="D43" s="89">
        <v>240</v>
      </c>
      <c r="E43" s="90">
        <v>1523600</v>
      </c>
      <c r="F43" s="90">
        <f t="shared" si="13"/>
        <v>1523600</v>
      </c>
      <c r="G43" s="90">
        <v>1502968.99</v>
      </c>
      <c r="H43" s="90">
        <f>E43-G43</f>
        <v>20631.010000000009</v>
      </c>
      <c r="I43" s="90">
        <f t="shared" si="4"/>
        <v>20631.010000000009</v>
      </c>
    </row>
    <row r="44" spans="1:9" ht="15.75" x14ac:dyDescent="0.25">
      <c r="A44" s="73" t="s">
        <v>117</v>
      </c>
      <c r="B44" s="88" t="s">
        <v>120</v>
      </c>
      <c r="C44" s="88" t="s">
        <v>124</v>
      </c>
      <c r="D44" s="89">
        <v>800</v>
      </c>
      <c r="E44" s="90">
        <f>E45</f>
        <v>9000</v>
      </c>
      <c r="F44" s="90">
        <f t="shared" si="13"/>
        <v>9000</v>
      </c>
      <c r="G44" s="90">
        <f>G45</f>
        <v>525.58000000000004</v>
      </c>
      <c r="H44" s="90">
        <f t="shared" si="3"/>
        <v>8474.42</v>
      </c>
      <c r="I44" s="90">
        <f t="shared" si="4"/>
        <v>8474.42</v>
      </c>
    </row>
    <row r="45" spans="1:9" ht="15.75" x14ac:dyDescent="0.25">
      <c r="A45" s="73" t="s">
        <v>118</v>
      </c>
      <c r="B45" s="88" t="s">
        <v>120</v>
      </c>
      <c r="C45" s="88" t="s">
        <v>124</v>
      </c>
      <c r="D45" s="89">
        <v>850</v>
      </c>
      <c r="E45" s="90">
        <v>9000</v>
      </c>
      <c r="F45" s="90">
        <f>E45</f>
        <v>9000</v>
      </c>
      <c r="G45" s="90">
        <v>525.58000000000004</v>
      </c>
      <c r="H45" s="90">
        <f t="shared" si="3"/>
        <v>8474.42</v>
      </c>
      <c r="I45" s="90">
        <f t="shared" si="4"/>
        <v>8474.42</v>
      </c>
    </row>
    <row r="46" spans="1:9" ht="63" x14ac:dyDescent="0.25">
      <c r="A46" s="72" t="s">
        <v>127</v>
      </c>
      <c r="B46" s="94" t="s">
        <v>120</v>
      </c>
      <c r="C46" s="86" t="s">
        <v>128</v>
      </c>
      <c r="D46" s="95"/>
      <c r="E46" s="87">
        <f>E47+E49</f>
        <v>1819900</v>
      </c>
      <c r="F46" s="87">
        <f>E46</f>
        <v>1819900</v>
      </c>
      <c r="G46" s="87">
        <f>G47+G49</f>
        <v>1805243.73</v>
      </c>
      <c r="H46" s="87">
        <f t="shared" si="3"/>
        <v>14656.270000000019</v>
      </c>
      <c r="I46" s="87">
        <f t="shared" si="4"/>
        <v>14656.270000000019</v>
      </c>
    </row>
    <row r="47" spans="1:9" ht="63" x14ac:dyDescent="0.25">
      <c r="A47" s="74" t="s">
        <v>107</v>
      </c>
      <c r="B47" s="88" t="s">
        <v>120</v>
      </c>
      <c r="C47" s="88" t="s">
        <v>128</v>
      </c>
      <c r="D47" s="96">
        <v>100</v>
      </c>
      <c r="E47" s="90">
        <f>E48</f>
        <v>1689000</v>
      </c>
      <c r="F47" s="90">
        <f t="shared" ref="F47:F48" si="14">E47</f>
        <v>1689000</v>
      </c>
      <c r="G47" s="90">
        <f>G48</f>
        <v>1677295.89</v>
      </c>
      <c r="H47" s="90">
        <f t="shared" si="3"/>
        <v>11704.110000000102</v>
      </c>
      <c r="I47" s="90">
        <f t="shared" si="4"/>
        <v>11704.110000000102</v>
      </c>
    </row>
    <row r="48" spans="1:9" ht="31.5" x14ac:dyDescent="0.25">
      <c r="A48" s="74" t="s">
        <v>108</v>
      </c>
      <c r="B48" s="88" t="s">
        <v>120</v>
      </c>
      <c r="C48" s="88" t="s">
        <v>128</v>
      </c>
      <c r="D48" s="96">
        <v>120</v>
      </c>
      <c r="E48" s="90">
        <v>1689000</v>
      </c>
      <c r="F48" s="90">
        <f t="shared" si="14"/>
        <v>1689000</v>
      </c>
      <c r="G48" s="90">
        <v>1677295.89</v>
      </c>
      <c r="H48" s="90">
        <f t="shared" si="3"/>
        <v>11704.110000000102</v>
      </c>
      <c r="I48" s="90">
        <f t="shared" si="4"/>
        <v>11704.110000000102</v>
      </c>
    </row>
    <row r="49" spans="1:9" ht="31.5" x14ac:dyDescent="0.25">
      <c r="A49" s="71" t="s">
        <v>115</v>
      </c>
      <c r="B49" s="88" t="s">
        <v>120</v>
      </c>
      <c r="C49" s="88" t="s">
        <v>128</v>
      </c>
      <c r="D49" s="96">
        <v>200</v>
      </c>
      <c r="E49" s="90">
        <f>E50</f>
        <v>130900</v>
      </c>
      <c r="F49" s="90">
        <f t="shared" ref="F49:I49" si="15">F50</f>
        <v>130900</v>
      </c>
      <c r="G49" s="90">
        <f t="shared" si="15"/>
        <v>127947.84</v>
      </c>
      <c r="H49" s="90">
        <f t="shared" si="15"/>
        <v>2952.1600000000035</v>
      </c>
      <c r="I49" s="90">
        <f t="shared" si="15"/>
        <v>2952.1600000000035</v>
      </c>
    </row>
    <row r="50" spans="1:9" ht="31.5" x14ac:dyDescent="0.25">
      <c r="A50" s="71" t="s">
        <v>116</v>
      </c>
      <c r="B50" s="88" t="s">
        <v>120</v>
      </c>
      <c r="C50" s="88" t="s">
        <v>128</v>
      </c>
      <c r="D50" s="96">
        <v>240</v>
      </c>
      <c r="E50" s="90">
        <v>130900</v>
      </c>
      <c r="F50" s="90">
        <v>130900</v>
      </c>
      <c r="G50" s="90">
        <v>127947.84</v>
      </c>
      <c r="H50" s="90">
        <f>E50-G50</f>
        <v>2952.1600000000035</v>
      </c>
      <c r="I50" s="90">
        <f>F50-G50</f>
        <v>2952.1600000000035</v>
      </c>
    </row>
    <row r="51" spans="1:9" ht="47.25" x14ac:dyDescent="0.25">
      <c r="A51" s="72" t="s">
        <v>320</v>
      </c>
      <c r="B51" s="94" t="s">
        <v>120</v>
      </c>
      <c r="C51" s="86" t="s">
        <v>319</v>
      </c>
      <c r="D51" s="95"/>
      <c r="E51" s="87">
        <f>E52</f>
        <v>449800</v>
      </c>
      <c r="F51" s="87">
        <f>E51</f>
        <v>449800</v>
      </c>
      <c r="G51" s="87">
        <f>G52+G54</f>
        <v>441191.66</v>
      </c>
      <c r="H51" s="87">
        <f t="shared" ref="H51:H53" si="16">E51-G51</f>
        <v>8608.3400000000256</v>
      </c>
      <c r="I51" s="87">
        <f t="shared" ref="I51:I53" si="17">H51</f>
        <v>8608.3400000000256</v>
      </c>
    </row>
    <row r="52" spans="1:9" ht="63" x14ac:dyDescent="0.25">
      <c r="A52" s="74" t="s">
        <v>107</v>
      </c>
      <c r="B52" s="88" t="s">
        <v>120</v>
      </c>
      <c r="C52" s="88" t="s">
        <v>319</v>
      </c>
      <c r="D52" s="96">
        <v>100</v>
      </c>
      <c r="E52" s="90">
        <f>E53</f>
        <v>449800</v>
      </c>
      <c r="F52" s="90">
        <f t="shared" ref="F52:F53" si="18">E52</f>
        <v>449800</v>
      </c>
      <c r="G52" s="90">
        <f>G53</f>
        <v>441191.66</v>
      </c>
      <c r="H52" s="90">
        <f t="shared" si="16"/>
        <v>8608.3400000000256</v>
      </c>
      <c r="I52" s="90">
        <f t="shared" si="17"/>
        <v>8608.3400000000256</v>
      </c>
    </row>
    <row r="53" spans="1:9" ht="31.5" x14ac:dyDescent="0.25">
      <c r="A53" s="74" t="s">
        <v>108</v>
      </c>
      <c r="B53" s="88" t="s">
        <v>120</v>
      </c>
      <c r="C53" s="88" t="s">
        <v>319</v>
      </c>
      <c r="D53" s="96">
        <v>120</v>
      </c>
      <c r="E53" s="90">
        <v>449800</v>
      </c>
      <c r="F53" s="90">
        <f t="shared" si="18"/>
        <v>449800</v>
      </c>
      <c r="G53" s="90">
        <v>441191.66</v>
      </c>
      <c r="H53" s="90">
        <f t="shared" si="16"/>
        <v>8608.3400000000256</v>
      </c>
      <c r="I53" s="90">
        <f t="shared" si="17"/>
        <v>8608.3400000000256</v>
      </c>
    </row>
    <row r="54" spans="1:9" ht="15.75" x14ac:dyDescent="0.25">
      <c r="A54" s="75" t="s">
        <v>131</v>
      </c>
      <c r="B54" s="86" t="s">
        <v>130</v>
      </c>
      <c r="C54" s="86" t="s">
        <v>132</v>
      </c>
      <c r="D54" s="95"/>
      <c r="E54" s="87">
        <f>E55</f>
        <v>30000</v>
      </c>
      <c r="F54" s="87">
        <f t="shared" ref="F54:F56" si="19">E54</f>
        <v>30000</v>
      </c>
      <c r="G54" s="87"/>
      <c r="H54" s="87">
        <f t="shared" si="3"/>
        <v>30000</v>
      </c>
      <c r="I54" s="87">
        <f t="shared" si="4"/>
        <v>30000</v>
      </c>
    </row>
    <row r="55" spans="1:9" ht="15.75" x14ac:dyDescent="0.25">
      <c r="A55" s="76" t="s">
        <v>117</v>
      </c>
      <c r="B55" s="88" t="s">
        <v>130</v>
      </c>
      <c r="C55" s="88" t="s">
        <v>132</v>
      </c>
      <c r="D55" s="96">
        <v>800</v>
      </c>
      <c r="E55" s="90">
        <f>E56</f>
        <v>30000</v>
      </c>
      <c r="F55" s="90">
        <f t="shared" si="19"/>
        <v>30000</v>
      </c>
      <c r="G55" s="87"/>
      <c r="H55" s="90">
        <f t="shared" si="3"/>
        <v>30000</v>
      </c>
      <c r="I55" s="90">
        <f t="shared" si="4"/>
        <v>30000</v>
      </c>
    </row>
    <row r="56" spans="1:9" ht="15.75" x14ac:dyDescent="0.25">
      <c r="A56" s="74" t="s">
        <v>133</v>
      </c>
      <c r="B56" s="88" t="s">
        <v>130</v>
      </c>
      <c r="C56" s="88" t="s">
        <v>132</v>
      </c>
      <c r="D56" s="96">
        <v>870</v>
      </c>
      <c r="E56" s="90">
        <v>30000</v>
      </c>
      <c r="F56" s="90">
        <f t="shared" si="19"/>
        <v>30000</v>
      </c>
      <c r="G56" s="87"/>
      <c r="H56" s="90">
        <f t="shared" si="3"/>
        <v>30000</v>
      </c>
      <c r="I56" s="90">
        <f t="shared" si="4"/>
        <v>30000</v>
      </c>
    </row>
    <row r="57" spans="1:9" ht="23.25" customHeight="1" x14ac:dyDescent="0.25">
      <c r="A57" s="62" t="s">
        <v>134</v>
      </c>
      <c r="B57" s="86" t="s">
        <v>135</v>
      </c>
      <c r="C57" s="88"/>
      <c r="D57" s="97"/>
      <c r="E57" s="87">
        <f>E61+E65+E58</f>
        <v>144700</v>
      </c>
      <c r="F57" s="87">
        <f t="shared" ref="F57:I57" si="20">F61+F65+F58</f>
        <v>144700</v>
      </c>
      <c r="G57" s="87">
        <f t="shared" si="20"/>
        <v>137500</v>
      </c>
      <c r="H57" s="87">
        <f t="shared" si="20"/>
        <v>7200</v>
      </c>
      <c r="I57" s="87">
        <f t="shared" si="20"/>
        <v>7200</v>
      </c>
    </row>
    <row r="58" spans="1:9" ht="63" x14ac:dyDescent="0.25">
      <c r="A58" s="70" t="s">
        <v>125</v>
      </c>
      <c r="B58" s="86" t="s">
        <v>135</v>
      </c>
      <c r="C58" s="86" t="s">
        <v>126</v>
      </c>
      <c r="D58" s="93"/>
      <c r="E58" s="87">
        <f>E59</f>
        <v>7200</v>
      </c>
      <c r="F58" s="87">
        <f>E58</f>
        <v>7200</v>
      </c>
      <c r="G58" s="87"/>
      <c r="H58" s="87">
        <f>E58-G58</f>
        <v>7200</v>
      </c>
      <c r="I58" s="87">
        <f>H58</f>
        <v>7200</v>
      </c>
    </row>
    <row r="59" spans="1:9" ht="31.5" x14ac:dyDescent="0.25">
      <c r="A59" s="71" t="s">
        <v>115</v>
      </c>
      <c r="B59" s="88" t="s">
        <v>135</v>
      </c>
      <c r="C59" s="88" t="s">
        <v>126</v>
      </c>
      <c r="D59" s="89">
        <v>200</v>
      </c>
      <c r="E59" s="90">
        <f>E60</f>
        <v>7200</v>
      </c>
      <c r="F59" s="90">
        <f t="shared" ref="F59:F60" si="21">E59</f>
        <v>7200</v>
      </c>
      <c r="G59" s="87"/>
      <c r="H59" s="90">
        <f>E59-G59</f>
        <v>7200</v>
      </c>
      <c r="I59" s="90">
        <f>H59</f>
        <v>7200</v>
      </c>
    </row>
    <row r="60" spans="1:9" ht="31.5" x14ac:dyDescent="0.25">
      <c r="A60" s="71" t="s">
        <v>116</v>
      </c>
      <c r="B60" s="88" t="s">
        <v>135</v>
      </c>
      <c r="C60" s="88" t="s">
        <v>126</v>
      </c>
      <c r="D60" s="89">
        <v>240</v>
      </c>
      <c r="E60" s="90">
        <v>7200</v>
      </c>
      <c r="F60" s="90">
        <f t="shared" si="21"/>
        <v>7200</v>
      </c>
      <c r="G60" s="87"/>
      <c r="H60" s="90">
        <f>E60-G60</f>
        <v>7200</v>
      </c>
      <c r="I60" s="90">
        <f>H60</f>
        <v>7200</v>
      </c>
    </row>
    <row r="61" spans="1:9" ht="15.75" hidden="1" x14ac:dyDescent="0.25">
      <c r="A61" s="62" t="s">
        <v>263</v>
      </c>
      <c r="B61" s="86" t="s">
        <v>135</v>
      </c>
      <c r="C61" s="86" t="s">
        <v>266</v>
      </c>
      <c r="D61" s="93"/>
      <c r="E61" s="87">
        <f t="shared" ref="E61:F63" si="22">E62</f>
        <v>0</v>
      </c>
      <c r="F61" s="87">
        <f t="shared" si="22"/>
        <v>0</v>
      </c>
      <c r="G61" s="87">
        <f t="shared" ref="G61" si="23">G62</f>
        <v>0</v>
      </c>
      <c r="H61" s="87">
        <f t="shared" ref="H61:H64" si="24">E61-G61</f>
        <v>0</v>
      </c>
      <c r="I61" s="87">
        <f t="shared" ref="I61:I64" si="25">H61</f>
        <v>0</v>
      </c>
    </row>
    <row r="62" spans="1:9" ht="95.25" hidden="1" customHeight="1" x14ac:dyDescent="0.25">
      <c r="A62" s="134" t="s">
        <v>264</v>
      </c>
      <c r="B62" s="86" t="s">
        <v>135</v>
      </c>
      <c r="C62" s="86" t="s">
        <v>266</v>
      </c>
      <c r="D62" s="93"/>
      <c r="E62" s="87">
        <f t="shared" si="22"/>
        <v>0</v>
      </c>
      <c r="F62" s="87">
        <f t="shared" si="22"/>
        <v>0</v>
      </c>
      <c r="G62" s="87">
        <f>G63</f>
        <v>0</v>
      </c>
      <c r="H62" s="87">
        <f t="shared" si="24"/>
        <v>0</v>
      </c>
      <c r="I62" s="87">
        <f t="shared" si="25"/>
        <v>0</v>
      </c>
    </row>
    <row r="63" spans="1:9" ht="15.75" hidden="1" x14ac:dyDescent="0.25">
      <c r="A63" s="73" t="s">
        <v>117</v>
      </c>
      <c r="B63" s="88" t="s">
        <v>135</v>
      </c>
      <c r="C63" s="88" t="s">
        <v>266</v>
      </c>
      <c r="D63" s="89">
        <v>800</v>
      </c>
      <c r="E63" s="90">
        <f t="shared" si="22"/>
        <v>0</v>
      </c>
      <c r="F63" s="90">
        <f t="shared" si="22"/>
        <v>0</v>
      </c>
      <c r="G63" s="90">
        <f>G64</f>
        <v>0</v>
      </c>
      <c r="H63" s="90">
        <f t="shared" si="24"/>
        <v>0</v>
      </c>
      <c r="I63" s="90">
        <f t="shared" si="25"/>
        <v>0</v>
      </c>
    </row>
    <row r="64" spans="1:9" ht="15.75" hidden="1" x14ac:dyDescent="0.25">
      <c r="A64" s="73" t="s">
        <v>265</v>
      </c>
      <c r="B64" s="88" t="s">
        <v>135</v>
      </c>
      <c r="C64" s="88" t="s">
        <v>266</v>
      </c>
      <c r="D64" s="89">
        <v>830</v>
      </c>
      <c r="E64" s="90"/>
      <c r="F64" s="90">
        <f>E64</f>
        <v>0</v>
      </c>
      <c r="G64" s="90"/>
      <c r="H64" s="90">
        <f t="shared" si="24"/>
        <v>0</v>
      </c>
      <c r="I64" s="90">
        <f t="shared" si="25"/>
        <v>0</v>
      </c>
    </row>
    <row r="65" spans="1:9" ht="15.75" x14ac:dyDescent="0.25">
      <c r="A65" s="127" t="s">
        <v>292</v>
      </c>
      <c r="B65" s="86" t="s">
        <v>135</v>
      </c>
      <c r="C65" s="86" t="s">
        <v>293</v>
      </c>
      <c r="D65" s="93"/>
      <c r="E65" s="87">
        <f>E66</f>
        <v>137500</v>
      </c>
      <c r="F65" s="87">
        <f t="shared" ref="F65:F66" si="26">E65</f>
        <v>137500</v>
      </c>
      <c r="G65" s="87">
        <f t="shared" ref="G65:G67" si="27">F65</f>
        <v>137500</v>
      </c>
      <c r="H65" s="87">
        <f t="shared" ref="H65:H67" si="28">E65-G65</f>
        <v>0</v>
      </c>
      <c r="I65" s="87">
        <f t="shared" ref="I65:I67" si="29">H65</f>
        <v>0</v>
      </c>
    </row>
    <row r="66" spans="1:9" ht="31.5" x14ac:dyDescent="0.25">
      <c r="A66" s="71" t="s">
        <v>115</v>
      </c>
      <c r="B66" s="88" t="s">
        <v>135</v>
      </c>
      <c r="C66" s="88" t="s">
        <v>293</v>
      </c>
      <c r="D66" s="96">
        <v>200</v>
      </c>
      <c r="E66" s="90">
        <f>E67</f>
        <v>137500</v>
      </c>
      <c r="F66" s="90">
        <f t="shared" si="26"/>
        <v>137500</v>
      </c>
      <c r="G66" s="90">
        <f t="shared" si="27"/>
        <v>137500</v>
      </c>
      <c r="H66" s="90">
        <f t="shared" si="28"/>
        <v>0</v>
      </c>
      <c r="I66" s="90">
        <f t="shared" si="29"/>
        <v>0</v>
      </c>
    </row>
    <row r="67" spans="1:9" ht="31.5" x14ac:dyDescent="0.25">
      <c r="A67" s="71" t="s">
        <v>116</v>
      </c>
      <c r="B67" s="88" t="s">
        <v>135</v>
      </c>
      <c r="C67" s="88" t="s">
        <v>293</v>
      </c>
      <c r="D67" s="96">
        <v>240</v>
      </c>
      <c r="E67" s="90">
        <v>137500</v>
      </c>
      <c r="F67" s="90">
        <f>E67</f>
        <v>137500</v>
      </c>
      <c r="G67" s="90">
        <f t="shared" si="27"/>
        <v>137500</v>
      </c>
      <c r="H67" s="90">
        <f t="shared" si="28"/>
        <v>0</v>
      </c>
      <c r="I67" s="90">
        <f t="shared" si="29"/>
        <v>0</v>
      </c>
    </row>
    <row r="68" spans="1:9" ht="31.5" x14ac:dyDescent="0.25">
      <c r="A68" s="70" t="s">
        <v>150</v>
      </c>
      <c r="B68" s="86" t="s">
        <v>151</v>
      </c>
      <c r="C68" s="86"/>
      <c r="D68" s="89"/>
      <c r="E68" s="87">
        <f>E69</f>
        <v>50000</v>
      </c>
      <c r="F68" s="87">
        <f t="shared" ref="F68:G68" si="30">F69</f>
        <v>50000</v>
      </c>
      <c r="G68" s="87">
        <f t="shared" si="30"/>
        <v>49569</v>
      </c>
      <c r="H68" s="87">
        <f t="shared" ref="H68" si="31">E68-G68</f>
        <v>431</v>
      </c>
      <c r="I68" s="87">
        <f t="shared" ref="I68" si="32">H68</f>
        <v>431</v>
      </c>
    </row>
    <row r="69" spans="1:9" ht="51.75" customHeight="1" x14ac:dyDescent="0.25">
      <c r="A69" s="78" t="s">
        <v>152</v>
      </c>
      <c r="B69" s="86" t="s">
        <v>153</v>
      </c>
      <c r="C69" s="86"/>
      <c r="D69" s="89"/>
      <c r="E69" s="87">
        <f>E70</f>
        <v>50000</v>
      </c>
      <c r="F69" s="87">
        <f t="shared" ref="F69:G71" si="33">F70</f>
        <v>50000</v>
      </c>
      <c r="G69" s="87">
        <f t="shared" si="33"/>
        <v>49569</v>
      </c>
      <c r="H69" s="87">
        <f t="shared" si="3"/>
        <v>431</v>
      </c>
      <c r="I69" s="87">
        <f t="shared" si="4"/>
        <v>431</v>
      </c>
    </row>
    <row r="70" spans="1:9" ht="79.5" customHeight="1" x14ac:dyDescent="0.25">
      <c r="A70" s="78" t="s">
        <v>154</v>
      </c>
      <c r="B70" s="86" t="s">
        <v>153</v>
      </c>
      <c r="C70" s="86"/>
      <c r="D70" s="63"/>
      <c r="E70" s="87">
        <f>E71</f>
        <v>50000</v>
      </c>
      <c r="F70" s="87">
        <f t="shared" si="33"/>
        <v>50000</v>
      </c>
      <c r="G70" s="87">
        <f t="shared" si="33"/>
        <v>49569</v>
      </c>
      <c r="H70" s="87">
        <f t="shared" si="3"/>
        <v>431</v>
      </c>
      <c r="I70" s="87">
        <f t="shared" si="4"/>
        <v>431</v>
      </c>
    </row>
    <row r="71" spans="1:9" ht="31.5" x14ac:dyDescent="0.25">
      <c r="A71" s="71" t="s">
        <v>115</v>
      </c>
      <c r="B71" s="88" t="s">
        <v>153</v>
      </c>
      <c r="C71" s="88" t="s">
        <v>155</v>
      </c>
      <c r="D71" s="89">
        <v>200</v>
      </c>
      <c r="E71" s="98">
        <f>E72</f>
        <v>50000</v>
      </c>
      <c r="F71" s="98">
        <f t="shared" si="33"/>
        <v>50000</v>
      </c>
      <c r="G71" s="98">
        <f t="shared" si="33"/>
        <v>49569</v>
      </c>
      <c r="H71" s="90">
        <f t="shared" si="3"/>
        <v>431</v>
      </c>
      <c r="I71" s="90">
        <f t="shared" si="4"/>
        <v>431</v>
      </c>
    </row>
    <row r="72" spans="1:9" ht="31.5" x14ac:dyDescent="0.25">
      <c r="A72" s="71" t="s">
        <v>116</v>
      </c>
      <c r="B72" s="88" t="s">
        <v>153</v>
      </c>
      <c r="C72" s="88" t="s">
        <v>156</v>
      </c>
      <c r="D72" s="89">
        <v>240</v>
      </c>
      <c r="E72" s="98">
        <v>50000</v>
      </c>
      <c r="F72" s="98">
        <f>E72</f>
        <v>50000</v>
      </c>
      <c r="G72" s="98">
        <v>49569</v>
      </c>
      <c r="H72" s="90">
        <f t="shared" si="3"/>
        <v>431</v>
      </c>
      <c r="I72" s="90">
        <f t="shared" si="4"/>
        <v>431</v>
      </c>
    </row>
    <row r="73" spans="1:9" ht="18.75" x14ac:dyDescent="0.25">
      <c r="A73" s="104" t="s">
        <v>270</v>
      </c>
      <c r="B73" s="86" t="s">
        <v>271</v>
      </c>
      <c r="C73" s="86" t="s">
        <v>159</v>
      </c>
      <c r="D73" s="93"/>
      <c r="E73" s="108">
        <f>E74</f>
        <v>751300</v>
      </c>
      <c r="F73" s="108">
        <f t="shared" ref="F73:G75" si="34">F74</f>
        <v>751300</v>
      </c>
      <c r="G73" s="108">
        <f t="shared" si="34"/>
        <v>750911.84</v>
      </c>
      <c r="H73" s="87">
        <f>E73-G73</f>
        <v>388.1600000000326</v>
      </c>
      <c r="I73" s="87">
        <f t="shared" si="4"/>
        <v>388.1600000000326</v>
      </c>
    </row>
    <row r="74" spans="1:9" ht="15.75" x14ac:dyDescent="0.25">
      <c r="A74" s="59" t="s">
        <v>269</v>
      </c>
      <c r="B74" s="86" t="s">
        <v>272</v>
      </c>
      <c r="C74" s="86" t="s">
        <v>159</v>
      </c>
      <c r="D74" s="93"/>
      <c r="E74" s="108">
        <f>E75</f>
        <v>751300</v>
      </c>
      <c r="F74" s="108">
        <f t="shared" si="34"/>
        <v>751300</v>
      </c>
      <c r="G74" s="108">
        <f t="shared" si="34"/>
        <v>750911.84</v>
      </c>
      <c r="H74" s="87">
        <f t="shared" ref="H74:H80" si="35">E74-G74</f>
        <v>388.1600000000326</v>
      </c>
      <c r="I74" s="87">
        <f t="shared" si="4"/>
        <v>388.1600000000326</v>
      </c>
    </row>
    <row r="75" spans="1:9" ht="42.75" x14ac:dyDescent="0.25">
      <c r="A75" s="56" t="s">
        <v>157</v>
      </c>
      <c r="B75" s="86" t="s">
        <v>272</v>
      </c>
      <c r="C75" s="86" t="s">
        <v>159</v>
      </c>
      <c r="D75" s="93"/>
      <c r="E75" s="108">
        <f>E76</f>
        <v>751300</v>
      </c>
      <c r="F75" s="108">
        <f t="shared" si="34"/>
        <v>751300</v>
      </c>
      <c r="G75" s="108">
        <f t="shared" si="34"/>
        <v>750911.84</v>
      </c>
      <c r="H75" s="87">
        <f t="shared" si="35"/>
        <v>388.1600000000326</v>
      </c>
      <c r="I75" s="87">
        <f t="shared" ref="I75:I80" si="36">H75</f>
        <v>388.1600000000326</v>
      </c>
    </row>
    <row r="76" spans="1:9" ht="42.75" x14ac:dyDescent="0.25">
      <c r="A76" s="106" t="s">
        <v>158</v>
      </c>
      <c r="B76" s="86" t="s">
        <v>272</v>
      </c>
      <c r="C76" s="86" t="s">
        <v>159</v>
      </c>
      <c r="D76" s="93"/>
      <c r="E76" s="108">
        <f>E77+E79</f>
        <v>751300</v>
      </c>
      <c r="F76" s="108">
        <f t="shared" ref="F76:G76" si="37">F77+F79</f>
        <v>751300</v>
      </c>
      <c r="G76" s="108">
        <f t="shared" si="37"/>
        <v>750911.84</v>
      </c>
      <c r="H76" s="87">
        <f t="shared" si="35"/>
        <v>388.1600000000326</v>
      </c>
      <c r="I76" s="87">
        <f t="shared" si="36"/>
        <v>388.1600000000326</v>
      </c>
    </row>
    <row r="77" spans="1:9" ht="60" x14ac:dyDescent="0.25">
      <c r="A77" s="107" t="s">
        <v>107</v>
      </c>
      <c r="B77" s="88" t="s">
        <v>272</v>
      </c>
      <c r="C77" s="88" t="s">
        <v>159</v>
      </c>
      <c r="D77" s="89">
        <v>100</v>
      </c>
      <c r="E77" s="98">
        <f>E78</f>
        <v>637800</v>
      </c>
      <c r="F77" s="98">
        <f>F78</f>
        <v>637800</v>
      </c>
      <c r="G77" s="98">
        <f>G78</f>
        <v>637704.84</v>
      </c>
      <c r="H77" s="90">
        <f t="shared" si="35"/>
        <v>95.160000000032596</v>
      </c>
      <c r="I77" s="90">
        <f t="shared" si="36"/>
        <v>95.160000000032596</v>
      </c>
    </row>
    <row r="78" spans="1:9" ht="15.75" x14ac:dyDescent="0.25">
      <c r="A78" s="55" t="s">
        <v>160</v>
      </c>
      <c r="B78" s="88" t="s">
        <v>272</v>
      </c>
      <c r="C78" s="88" t="s">
        <v>159</v>
      </c>
      <c r="D78" s="89">
        <v>110</v>
      </c>
      <c r="E78" s="98">
        <v>637800</v>
      </c>
      <c r="F78" s="98">
        <f>E78</f>
        <v>637800</v>
      </c>
      <c r="G78" s="98">
        <v>637704.84</v>
      </c>
      <c r="H78" s="90">
        <f t="shared" si="35"/>
        <v>95.160000000032596</v>
      </c>
      <c r="I78" s="90">
        <f t="shared" si="36"/>
        <v>95.160000000032596</v>
      </c>
    </row>
    <row r="79" spans="1:9" ht="31.5" x14ac:dyDescent="0.25">
      <c r="A79" s="71" t="s">
        <v>115</v>
      </c>
      <c r="B79" s="88" t="s">
        <v>272</v>
      </c>
      <c r="C79" s="88" t="s">
        <v>159</v>
      </c>
      <c r="D79" s="89">
        <v>200</v>
      </c>
      <c r="E79" s="98">
        <v>113500</v>
      </c>
      <c r="F79" s="98">
        <f>F80</f>
        <v>113500</v>
      </c>
      <c r="G79" s="98">
        <f>G80</f>
        <v>113207</v>
      </c>
      <c r="H79" s="90">
        <f t="shared" si="35"/>
        <v>293</v>
      </c>
      <c r="I79" s="90">
        <f t="shared" si="36"/>
        <v>293</v>
      </c>
    </row>
    <row r="80" spans="1:9" ht="31.5" x14ac:dyDescent="0.25">
      <c r="A80" s="71" t="s">
        <v>116</v>
      </c>
      <c r="B80" s="88" t="s">
        <v>272</v>
      </c>
      <c r="C80" s="88" t="s">
        <v>159</v>
      </c>
      <c r="D80" s="89">
        <v>240</v>
      </c>
      <c r="E80" s="98">
        <v>113500</v>
      </c>
      <c r="F80" s="98">
        <f>E80</f>
        <v>113500</v>
      </c>
      <c r="G80" s="98">
        <v>113207</v>
      </c>
      <c r="H80" s="90">
        <f t="shared" si="35"/>
        <v>293</v>
      </c>
      <c r="I80" s="90">
        <f t="shared" si="36"/>
        <v>293</v>
      </c>
    </row>
    <row r="81" spans="1:9" ht="15.75" x14ac:dyDescent="0.25">
      <c r="A81" s="62" t="s">
        <v>161</v>
      </c>
      <c r="B81" s="86" t="s">
        <v>162</v>
      </c>
      <c r="C81" s="86"/>
      <c r="D81" s="99"/>
      <c r="E81" s="87">
        <f>E82+E105</f>
        <v>35264500</v>
      </c>
      <c r="F81" s="87">
        <f>F82+F105</f>
        <v>35264500</v>
      </c>
      <c r="G81" s="87">
        <f>G82+G105</f>
        <v>34239394.090000004</v>
      </c>
      <c r="H81" s="87">
        <f t="shared" ref="H81:H163" si="38">E81-G81</f>
        <v>1025105.9099999964</v>
      </c>
      <c r="I81" s="87">
        <f t="shared" ref="I81:I163" si="39">H81</f>
        <v>1025105.9099999964</v>
      </c>
    </row>
    <row r="82" spans="1:9" ht="15.75" x14ac:dyDescent="0.25">
      <c r="A82" s="62" t="s">
        <v>163</v>
      </c>
      <c r="B82" s="86" t="s">
        <v>164</v>
      </c>
      <c r="C82" s="86"/>
      <c r="D82" s="99"/>
      <c r="E82" s="87">
        <f>E83+E107</f>
        <v>35264500</v>
      </c>
      <c r="F82" s="87">
        <f>F83+F107</f>
        <v>35264500</v>
      </c>
      <c r="G82" s="87">
        <f>G83+G107</f>
        <v>34239394.090000004</v>
      </c>
      <c r="H82" s="87">
        <f t="shared" si="38"/>
        <v>1025105.9099999964</v>
      </c>
      <c r="I82" s="87">
        <f t="shared" si="39"/>
        <v>1025105.9099999964</v>
      </c>
    </row>
    <row r="83" spans="1:9" ht="47.25" x14ac:dyDescent="0.25">
      <c r="A83" s="77" t="s">
        <v>157</v>
      </c>
      <c r="B83" s="86" t="s">
        <v>164</v>
      </c>
      <c r="C83" s="86"/>
      <c r="D83" s="99"/>
      <c r="E83" s="87">
        <f>E84+E87+E90+E93+E96+E99+E102</f>
        <v>25945000</v>
      </c>
      <c r="F83" s="87">
        <f>F84+F87+F90+F93+F96+F99+F102</f>
        <v>25945000</v>
      </c>
      <c r="G83" s="87">
        <f>G84+G87+G90+G93+G96+G99+G102</f>
        <v>25025969.930000003</v>
      </c>
      <c r="H83" s="87">
        <f t="shared" si="38"/>
        <v>919030.06999999657</v>
      </c>
      <c r="I83" s="87">
        <f t="shared" si="39"/>
        <v>919030.06999999657</v>
      </c>
    </row>
    <row r="84" spans="1:9" ht="47.25" customHeight="1" x14ac:dyDescent="0.25">
      <c r="A84" s="77" t="s">
        <v>165</v>
      </c>
      <c r="B84" s="86" t="s">
        <v>164</v>
      </c>
      <c r="C84" s="86" t="s">
        <v>166</v>
      </c>
      <c r="D84" s="99"/>
      <c r="E84" s="87">
        <f>E85</f>
        <v>5017700</v>
      </c>
      <c r="F84" s="87">
        <f t="shared" ref="F84:G85" si="40">F85</f>
        <v>5017700</v>
      </c>
      <c r="G84" s="87">
        <f t="shared" si="40"/>
        <v>4955792.6399999997</v>
      </c>
      <c r="H84" s="87">
        <f t="shared" si="38"/>
        <v>61907.360000000335</v>
      </c>
      <c r="I84" s="87">
        <f t="shared" si="39"/>
        <v>61907.360000000335</v>
      </c>
    </row>
    <row r="85" spans="1:9" ht="31.5" x14ac:dyDescent="0.25">
      <c r="A85" s="71" t="s">
        <v>167</v>
      </c>
      <c r="B85" s="88" t="s">
        <v>164</v>
      </c>
      <c r="C85" s="88" t="s">
        <v>166</v>
      </c>
      <c r="D85" s="89">
        <v>200</v>
      </c>
      <c r="E85" s="90">
        <f>E86</f>
        <v>5017700</v>
      </c>
      <c r="F85" s="90">
        <f t="shared" si="40"/>
        <v>5017700</v>
      </c>
      <c r="G85" s="90">
        <f t="shared" si="40"/>
        <v>4955792.6399999997</v>
      </c>
      <c r="H85" s="90">
        <f t="shared" si="38"/>
        <v>61907.360000000335</v>
      </c>
      <c r="I85" s="90">
        <f t="shared" si="39"/>
        <v>61907.360000000335</v>
      </c>
    </row>
    <row r="86" spans="1:9" ht="31.5" x14ac:dyDescent="0.25">
      <c r="A86" s="71" t="s">
        <v>116</v>
      </c>
      <c r="B86" s="88" t="s">
        <v>164</v>
      </c>
      <c r="C86" s="88" t="s">
        <v>166</v>
      </c>
      <c r="D86" s="89">
        <v>240</v>
      </c>
      <c r="E86" s="90">
        <v>5017700</v>
      </c>
      <c r="F86" s="90">
        <f>E86</f>
        <v>5017700</v>
      </c>
      <c r="G86" s="90">
        <v>4955792.6399999997</v>
      </c>
      <c r="H86" s="90">
        <f t="shared" si="38"/>
        <v>61907.360000000335</v>
      </c>
      <c r="I86" s="90">
        <f t="shared" si="39"/>
        <v>61907.360000000335</v>
      </c>
    </row>
    <row r="87" spans="1:9" ht="15.75" x14ac:dyDescent="0.25">
      <c r="A87" s="62" t="s">
        <v>168</v>
      </c>
      <c r="B87" s="86" t="s">
        <v>164</v>
      </c>
      <c r="C87" s="86" t="s">
        <v>169</v>
      </c>
      <c r="D87" s="99"/>
      <c r="E87" s="87">
        <f>E88</f>
        <v>721400</v>
      </c>
      <c r="F87" s="87">
        <f t="shared" ref="F87:G88" si="41">F88</f>
        <v>721400</v>
      </c>
      <c r="G87" s="87">
        <f t="shared" si="41"/>
        <v>708083.8</v>
      </c>
      <c r="H87" s="87">
        <f t="shared" si="38"/>
        <v>13316.199999999953</v>
      </c>
      <c r="I87" s="87">
        <f t="shared" si="39"/>
        <v>13316.199999999953</v>
      </c>
    </row>
    <row r="88" spans="1:9" ht="31.5" x14ac:dyDescent="0.25">
      <c r="A88" s="71" t="s">
        <v>115</v>
      </c>
      <c r="B88" s="88" t="s">
        <v>164</v>
      </c>
      <c r="C88" s="88" t="s">
        <v>169</v>
      </c>
      <c r="D88" s="89">
        <v>200</v>
      </c>
      <c r="E88" s="90">
        <f>E89</f>
        <v>721400</v>
      </c>
      <c r="F88" s="90">
        <f t="shared" si="41"/>
        <v>721400</v>
      </c>
      <c r="G88" s="90">
        <f t="shared" si="41"/>
        <v>708083.8</v>
      </c>
      <c r="H88" s="90">
        <f t="shared" si="38"/>
        <v>13316.199999999953</v>
      </c>
      <c r="I88" s="90">
        <f t="shared" si="39"/>
        <v>13316.199999999953</v>
      </c>
    </row>
    <row r="89" spans="1:9" ht="31.5" x14ac:dyDescent="0.25">
      <c r="A89" s="71" t="s">
        <v>116</v>
      </c>
      <c r="B89" s="88" t="s">
        <v>164</v>
      </c>
      <c r="C89" s="88" t="s">
        <v>169</v>
      </c>
      <c r="D89" s="89">
        <v>240</v>
      </c>
      <c r="E89" s="90">
        <v>721400</v>
      </c>
      <c r="F89" s="90">
        <f>E89</f>
        <v>721400</v>
      </c>
      <c r="G89" s="90">
        <v>708083.8</v>
      </c>
      <c r="H89" s="90">
        <f t="shared" si="38"/>
        <v>13316.199999999953</v>
      </c>
      <c r="I89" s="90">
        <f t="shared" si="39"/>
        <v>13316.199999999953</v>
      </c>
    </row>
    <row r="90" spans="1:9" ht="64.5" customHeight="1" x14ac:dyDescent="0.25">
      <c r="A90" s="70" t="s">
        <v>170</v>
      </c>
      <c r="B90" s="86" t="s">
        <v>164</v>
      </c>
      <c r="C90" s="86" t="s">
        <v>171</v>
      </c>
      <c r="D90" s="99"/>
      <c r="E90" s="87">
        <f>E91</f>
        <v>901300</v>
      </c>
      <c r="F90" s="87">
        <f t="shared" ref="F90:G91" si="42">F91</f>
        <v>901300</v>
      </c>
      <c r="G90" s="87">
        <f t="shared" si="42"/>
        <v>896662.95</v>
      </c>
      <c r="H90" s="87">
        <f t="shared" si="38"/>
        <v>4637.0500000000466</v>
      </c>
      <c r="I90" s="87">
        <f t="shared" si="39"/>
        <v>4637.0500000000466</v>
      </c>
    </row>
    <row r="91" spans="1:9" ht="31.5" x14ac:dyDescent="0.25">
      <c r="A91" s="71" t="s">
        <v>115</v>
      </c>
      <c r="B91" s="88" t="s">
        <v>164</v>
      </c>
      <c r="C91" s="88" t="s">
        <v>171</v>
      </c>
      <c r="D91" s="89">
        <v>200</v>
      </c>
      <c r="E91" s="90">
        <f>E92</f>
        <v>901300</v>
      </c>
      <c r="F91" s="90">
        <f t="shared" si="42"/>
        <v>901300</v>
      </c>
      <c r="G91" s="90">
        <f t="shared" si="42"/>
        <v>896662.95</v>
      </c>
      <c r="H91" s="90">
        <f t="shared" si="38"/>
        <v>4637.0500000000466</v>
      </c>
      <c r="I91" s="90">
        <f t="shared" si="39"/>
        <v>4637.0500000000466</v>
      </c>
    </row>
    <row r="92" spans="1:9" ht="31.5" x14ac:dyDescent="0.25">
      <c r="A92" s="71" t="s">
        <v>116</v>
      </c>
      <c r="B92" s="88" t="s">
        <v>164</v>
      </c>
      <c r="C92" s="88" t="s">
        <v>171</v>
      </c>
      <c r="D92" s="89">
        <v>240</v>
      </c>
      <c r="E92" s="90">
        <v>901300</v>
      </c>
      <c r="F92" s="90">
        <f>E92</f>
        <v>901300</v>
      </c>
      <c r="G92" s="90">
        <v>896662.95</v>
      </c>
      <c r="H92" s="90">
        <f t="shared" si="38"/>
        <v>4637.0500000000466</v>
      </c>
      <c r="I92" s="90">
        <f t="shared" si="39"/>
        <v>4637.0500000000466</v>
      </c>
    </row>
    <row r="93" spans="1:9" ht="149.25" customHeight="1" x14ac:dyDescent="0.25">
      <c r="A93" s="70" t="s">
        <v>294</v>
      </c>
      <c r="B93" s="86" t="s">
        <v>164</v>
      </c>
      <c r="C93" s="86" t="s">
        <v>172</v>
      </c>
      <c r="D93" s="99"/>
      <c r="E93" s="87">
        <f>E94</f>
        <v>9368000</v>
      </c>
      <c r="F93" s="87">
        <f t="shared" ref="F93:G94" si="43">F94</f>
        <v>9368000</v>
      </c>
      <c r="G93" s="87">
        <f t="shared" si="43"/>
        <v>8783343.9600000009</v>
      </c>
      <c r="H93" s="87">
        <f t="shared" si="38"/>
        <v>584656.03999999911</v>
      </c>
      <c r="I93" s="87">
        <f t="shared" si="39"/>
        <v>584656.03999999911</v>
      </c>
    </row>
    <row r="94" spans="1:9" ht="31.5" x14ac:dyDescent="0.25">
      <c r="A94" s="71" t="s">
        <v>115</v>
      </c>
      <c r="B94" s="88" t="s">
        <v>164</v>
      </c>
      <c r="C94" s="88" t="s">
        <v>172</v>
      </c>
      <c r="D94" s="89">
        <v>200</v>
      </c>
      <c r="E94" s="90">
        <f>E95</f>
        <v>9368000</v>
      </c>
      <c r="F94" s="90">
        <f t="shared" si="43"/>
        <v>9368000</v>
      </c>
      <c r="G94" s="90">
        <f t="shared" si="43"/>
        <v>8783343.9600000009</v>
      </c>
      <c r="H94" s="90">
        <f t="shared" si="38"/>
        <v>584656.03999999911</v>
      </c>
      <c r="I94" s="90">
        <f t="shared" si="39"/>
        <v>584656.03999999911</v>
      </c>
    </row>
    <row r="95" spans="1:9" ht="31.5" x14ac:dyDescent="0.25">
      <c r="A95" s="71" t="s">
        <v>116</v>
      </c>
      <c r="B95" s="88" t="s">
        <v>164</v>
      </c>
      <c r="C95" s="88" t="s">
        <v>172</v>
      </c>
      <c r="D95" s="89">
        <v>240</v>
      </c>
      <c r="E95" s="90">
        <v>9368000</v>
      </c>
      <c r="F95" s="90">
        <f>E95</f>
        <v>9368000</v>
      </c>
      <c r="G95" s="90">
        <v>8783343.9600000009</v>
      </c>
      <c r="H95" s="90">
        <f t="shared" si="38"/>
        <v>584656.03999999911</v>
      </c>
      <c r="I95" s="90">
        <f t="shared" si="39"/>
        <v>584656.03999999911</v>
      </c>
    </row>
    <row r="96" spans="1:9" ht="62.25" customHeight="1" x14ac:dyDescent="0.25">
      <c r="A96" s="78" t="s">
        <v>295</v>
      </c>
      <c r="B96" s="86" t="s">
        <v>164</v>
      </c>
      <c r="C96" s="86" t="s">
        <v>173</v>
      </c>
      <c r="D96" s="99"/>
      <c r="E96" s="87">
        <f>E97</f>
        <v>4609000</v>
      </c>
      <c r="F96" s="87">
        <f t="shared" ref="F96:G97" si="44">F97</f>
        <v>4609000</v>
      </c>
      <c r="G96" s="87">
        <f t="shared" si="44"/>
        <v>4585921.17</v>
      </c>
      <c r="H96" s="87">
        <f t="shared" si="38"/>
        <v>23078.830000000075</v>
      </c>
      <c r="I96" s="87">
        <f t="shared" si="39"/>
        <v>23078.830000000075</v>
      </c>
    </row>
    <row r="97" spans="1:9" ht="31.5" x14ac:dyDescent="0.25">
      <c r="A97" s="71" t="s">
        <v>115</v>
      </c>
      <c r="B97" s="88" t="s">
        <v>164</v>
      </c>
      <c r="C97" s="88" t="s">
        <v>173</v>
      </c>
      <c r="D97" s="89">
        <v>200</v>
      </c>
      <c r="E97" s="90">
        <f>E98</f>
        <v>4609000</v>
      </c>
      <c r="F97" s="90">
        <f t="shared" si="44"/>
        <v>4609000</v>
      </c>
      <c r="G97" s="90">
        <f t="shared" si="44"/>
        <v>4585921.17</v>
      </c>
      <c r="H97" s="90">
        <f t="shared" si="38"/>
        <v>23078.830000000075</v>
      </c>
      <c r="I97" s="90">
        <f t="shared" si="39"/>
        <v>23078.830000000075</v>
      </c>
    </row>
    <row r="98" spans="1:9" ht="31.5" x14ac:dyDescent="0.25">
      <c r="A98" s="71" t="s">
        <v>116</v>
      </c>
      <c r="B98" s="88" t="s">
        <v>164</v>
      </c>
      <c r="C98" s="88" t="s">
        <v>173</v>
      </c>
      <c r="D98" s="89">
        <v>240</v>
      </c>
      <c r="E98" s="90">
        <v>4609000</v>
      </c>
      <c r="F98" s="90">
        <f>E98</f>
        <v>4609000</v>
      </c>
      <c r="G98" s="90">
        <v>4585921.17</v>
      </c>
      <c r="H98" s="90">
        <f t="shared" si="38"/>
        <v>23078.830000000075</v>
      </c>
      <c r="I98" s="90">
        <f t="shared" si="39"/>
        <v>23078.830000000075</v>
      </c>
    </row>
    <row r="99" spans="1:9" ht="31.5" x14ac:dyDescent="0.25">
      <c r="A99" s="70" t="s">
        <v>174</v>
      </c>
      <c r="B99" s="86" t="s">
        <v>164</v>
      </c>
      <c r="C99" s="86" t="s">
        <v>175</v>
      </c>
      <c r="D99" s="99"/>
      <c r="E99" s="87">
        <f>E100</f>
        <v>4862000</v>
      </c>
      <c r="F99" s="87">
        <f t="shared" ref="F99:G100" si="45">F100</f>
        <v>4862000</v>
      </c>
      <c r="G99" s="87">
        <f t="shared" si="45"/>
        <v>4632247.91</v>
      </c>
      <c r="H99" s="87">
        <f t="shared" si="38"/>
        <v>229752.08999999985</v>
      </c>
      <c r="I99" s="87">
        <f t="shared" si="39"/>
        <v>229752.08999999985</v>
      </c>
    </row>
    <row r="100" spans="1:9" ht="31.5" x14ac:dyDescent="0.25">
      <c r="A100" s="71" t="s">
        <v>115</v>
      </c>
      <c r="B100" s="88" t="s">
        <v>164</v>
      </c>
      <c r="C100" s="88" t="s">
        <v>175</v>
      </c>
      <c r="D100" s="89">
        <v>200</v>
      </c>
      <c r="E100" s="90">
        <f>E101</f>
        <v>4862000</v>
      </c>
      <c r="F100" s="90">
        <f t="shared" si="45"/>
        <v>4862000</v>
      </c>
      <c r="G100" s="90">
        <f t="shared" si="45"/>
        <v>4632247.91</v>
      </c>
      <c r="H100" s="90">
        <f t="shared" si="38"/>
        <v>229752.08999999985</v>
      </c>
      <c r="I100" s="90">
        <f t="shared" si="39"/>
        <v>229752.08999999985</v>
      </c>
    </row>
    <row r="101" spans="1:9" ht="31.5" x14ac:dyDescent="0.25">
      <c r="A101" s="71" t="s">
        <v>116</v>
      </c>
      <c r="B101" s="88" t="s">
        <v>164</v>
      </c>
      <c r="C101" s="88" t="s">
        <v>175</v>
      </c>
      <c r="D101" s="96">
        <v>240</v>
      </c>
      <c r="E101" s="90">
        <v>4862000</v>
      </c>
      <c r="F101" s="90">
        <f>E101</f>
        <v>4862000</v>
      </c>
      <c r="G101" s="90">
        <v>4632247.91</v>
      </c>
      <c r="H101" s="90">
        <f t="shared" si="38"/>
        <v>229752.08999999985</v>
      </c>
      <c r="I101" s="90">
        <f t="shared" si="39"/>
        <v>229752.08999999985</v>
      </c>
    </row>
    <row r="102" spans="1:9" ht="44.25" customHeight="1" x14ac:dyDescent="0.25">
      <c r="A102" s="70" t="s">
        <v>176</v>
      </c>
      <c r="B102" s="86" t="s">
        <v>164</v>
      </c>
      <c r="C102" s="86" t="s">
        <v>177</v>
      </c>
      <c r="D102" s="99"/>
      <c r="E102" s="87">
        <f>E103</f>
        <v>465600</v>
      </c>
      <c r="F102" s="87">
        <f t="shared" ref="F102:G103" si="46">F103</f>
        <v>465600</v>
      </c>
      <c r="G102" s="87">
        <f t="shared" si="46"/>
        <v>463917.5</v>
      </c>
      <c r="H102" s="87">
        <f t="shared" si="38"/>
        <v>1682.5</v>
      </c>
      <c r="I102" s="87">
        <f t="shared" si="39"/>
        <v>1682.5</v>
      </c>
    </row>
    <row r="103" spans="1:9" ht="31.5" x14ac:dyDescent="0.25">
      <c r="A103" s="71" t="s">
        <v>115</v>
      </c>
      <c r="B103" s="88" t="s">
        <v>164</v>
      </c>
      <c r="C103" s="88" t="s">
        <v>177</v>
      </c>
      <c r="D103" s="89">
        <v>200</v>
      </c>
      <c r="E103" s="90">
        <f>E104</f>
        <v>465600</v>
      </c>
      <c r="F103" s="90">
        <f t="shared" si="46"/>
        <v>465600</v>
      </c>
      <c r="G103" s="90">
        <f t="shared" si="46"/>
        <v>463917.5</v>
      </c>
      <c r="H103" s="90">
        <f t="shared" si="38"/>
        <v>1682.5</v>
      </c>
      <c r="I103" s="90">
        <f t="shared" si="39"/>
        <v>1682.5</v>
      </c>
    </row>
    <row r="104" spans="1:9" ht="31.5" x14ac:dyDescent="0.25">
      <c r="A104" s="71" t="s">
        <v>116</v>
      </c>
      <c r="B104" s="88" t="s">
        <v>164</v>
      </c>
      <c r="C104" s="88" t="s">
        <v>177</v>
      </c>
      <c r="D104" s="89">
        <v>240</v>
      </c>
      <c r="E104" s="90">
        <v>465600</v>
      </c>
      <c r="F104" s="90">
        <f>E104</f>
        <v>465600</v>
      </c>
      <c r="G104" s="90">
        <v>463917.5</v>
      </c>
      <c r="H104" s="90">
        <f t="shared" si="38"/>
        <v>1682.5</v>
      </c>
      <c r="I104" s="90">
        <f t="shared" si="39"/>
        <v>1682.5</v>
      </c>
    </row>
    <row r="105" spans="1:9" ht="28.5" hidden="1" customHeight="1" x14ac:dyDescent="0.25">
      <c r="A105" s="78" t="s">
        <v>178</v>
      </c>
      <c r="B105" s="85" t="s">
        <v>164</v>
      </c>
      <c r="C105" s="86"/>
      <c r="D105" s="63"/>
      <c r="E105" s="87"/>
      <c r="F105" s="87"/>
      <c r="G105" s="87">
        <f t="shared" ref="G105" si="47">G106</f>
        <v>0</v>
      </c>
      <c r="H105" s="87">
        <f t="shared" si="38"/>
        <v>0</v>
      </c>
      <c r="I105" s="87">
        <f t="shared" si="39"/>
        <v>0</v>
      </c>
    </row>
    <row r="106" spans="1:9" ht="47.25" hidden="1" x14ac:dyDescent="0.25">
      <c r="A106" s="77" t="s">
        <v>157</v>
      </c>
      <c r="B106" s="85" t="s">
        <v>164</v>
      </c>
      <c r="C106" s="86"/>
      <c r="D106" s="63"/>
      <c r="E106" s="87"/>
      <c r="F106" s="87"/>
      <c r="G106" s="87"/>
      <c r="H106" s="87"/>
      <c r="I106" s="87"/>
    </row>
    <row r="107" spans="1:9" ht="53.25" customHeight="1" x14ac:dyDescent="0.25">
      <c r="A107" s="70" t="s">
        <v>179</v>
      </c>
      <c r="B107" s="85" t="s">
        <v>164</v>
      </c>
      <c r="C107" s="86" t="s">
        <v>180</v>
      </c>
      <c r="D107" s="63"/>
      <c r="E107" s="87">
        <f>E108+E110+E112</f>
        <v>9319500</v>
      </c>
      <c r="F107" s="87">
        <f t="shared" ref="F107" si="48">F108+F110+F112</f>
        <v>9319500</v>
      </c>
      <c r="G107" s="87">
        <f>G108+G111+G112</f>
        <v>9213424.1600000001</v>
      </c>
      <c r="H107" s="87">
        <f t="shared" si="38"/>
        <v>106075.83999999985</v>
      </c>
      <c r="I107" s="87">
        <f t="shared" si="39"/>
        <v>106075.83999999985</v>
      </c>
    </row>
    <row r="108" spans="1:9" ht="63" x14ac:dyDescent="0.25">
      <c r="A108" s="71" t="s">
        <v>107</v>
      </c>
      <c r="B108" s="88" t="s">
        <v>164</v>
      </c>
      <c r="C108" s="88" t="s">
        <v>180</v>
      </c>
      <c r="D108" s="89">
        <v>100</v>
      </c>
      <c r="E108" s="90">
        <f>E109</f>
        <v>8066800</v>
      </c>
      <c r="F108" s="90">
        <f t="shared" ref="F108:G108" si="49">F109</f>
        <v>8066800</v>
      </c>
      <c r="G108" s="90">
        <f t="shared" si="49"/>
        <v>8064236.6200000001</v>
      </c>
      <c r="H108" s="90">
        <f t="shared" si="38"/>
        <v>2563.3799999998882</v>
      </c>
      <c r="I108" s="90">
        <f t="shared" si="39"/>
        <v>2563.3799999998882</v>
      </c>
    </row>
    <row r="109" spans="1:9" ht="15.75" x14ac:dyDescent="0.25">
      <c r="A109" s="73" t="s">
        <v>160</v>
      </c>
      <c r="B109" s="88" t="s">
        <v>164</v>
      </c>
      <c r="C109" s="88" t="s">
        <v>180</v>
      </c>
      <c r="D109" s="89">
        <v>110</v>
      </c>
      <c r="E109" s="90">
        <v>8066800</v>
      </c>
      <c r="F109" s="90">
        <f>E109</f>
        <v>8066800</v>
      </c>
      <c r="G109" s="90">
        <v>8064236.6200000001</v>
      </c>
      <c r="H109" s="90">
        <f t="shared" si="38"/>
        <v>2563.3799999998882</v>
      </c>
      <c r="I109" s="90">
        <f t="shared" si="39"/>
        <v>2563.3799999998882</v>
      </c>
    </row>
    <row r="110" spans="1:9" ht="31.5" x14ac:dyDescent="0.25">
      <c r="A110" s="71" t="s">
        <v>115</v>
      </c>
      <c r="B110" s="88" t="s">
        <v>164</v>
      </c>
      <c r="C110" s="88" t="s">
        <v>180</v>
      </c>
      <c r="D110" s="89">
        <v>200</v>
      </c>
      <c r="E110" s="90">
        <v>1191700</v>
      </c>
      <c r="F110" s="90">
        <f t="shared" ref="F110:G110" si="50">F111</f>
        <v>1191700</v>
      </c>
      <c r="G110" s="90">
        <f t="shared" si="50"/>
        <v>1090696.54</v>
      </c>
      <c r="H110" s="90">
        <f t="shared" si="38"/>
        <v>101003.45999999996</v>
      </c>
      <c r="I110" s="90">
        <f t="shared" si="39"/>
        <v>101003.45999999996</v>
      </c>
    </row>
    <row r="111" spans="1:9" ht="31.5" x14ac:dyDescent="0.25">
      <c r="A111" s="71" t="s">
        <v>116</v>
      </c>
      <c r="B111" s="88" t="s">
        <v>164</v>
      </c>
      <c r="C111" s="88" t="s">
        <v>180</v>
      </c>
      <c r="D111" s="89">
        <v>240</v>
      </c>
      <c r="E111" s="90">
        <v>1191700</v>
      </c>
      <c r="F111" s="90">
        <f>E111</f>
        <v>1191700</v>
      </c>
      <c r="G111" s="90">
        <v>1090696.54</v>
      </c>
      <c r="H111" s="90">
        <f t="shared" si="38"/>
        <v>101003.45999999996</v>
      </c>
      <c r="I111" s="90">
        <f t="shared" si="39"/>
        <v>101003.45999999996</v>
      </c>
    </row>
    <row r="112" spans="1:9" ht="15.75" x14ac:dyDescent="0.25">
      <c r="A112" s="73" t="s">
        <v>117</v>
      </c>
      <c r="B112" s="88" t="s">
        <v>164</v>
      </c>
      <c r="C112" s="88" t="s">
        <v>180</v>
      </c>
      <c r="D112" s="89">
        <v>800</v>
      </c>
      <c r="E112" s="90">
        <f>E113</f>
        <v>61000</v>
      </c>
      <c r="F112" s="90">
        <f>F113</f>
        <v>61000</v>
      </c>
      <c r="G112" s="90">
        <f>G113</f>
        <v>58491</v>
      </c>
      <c r="H112" s="90">
        <f t="shared" si="38"/>
        <v>2509</v>
      </c>
      <c r="I112" s="90">
        <f t="shared" si="39"/>
        <v>2509</v>
      </c>
    </row>
    <row r="113" spans="1:9" ht="15.75" x14ac:dyDescent="0.25">
      <c r="A113" s="73" t="s">
        <v>118</v>
      </c>
      <c r="B113" s="88" t="s">
        <v>164</v>
      </c>
      <c r="C113" s="88" t="s">
        <v>180</v>
      </c>
      <c r="D113" s="89">
        <v>850</v>
      </c>
      <c r="E113" s="90">
        <v>61000</v>
      </c>
      <c r="F113" s="90">
        <f>E113</f>
        <v>61000</v>
      </c>
      <c r="G113" s="90">
        <v>58491</v>
      </c>
      <c r="H113" s="90">
        <f t="shared" si="38"/>
        <v>2509</v>
      </c>
      <c r="I113" s="90">
        <f t="shared" si="39"/>
        <v>2509</v>
      </c>
    </row>
    <row r="114" spans="1:9" ht="15.75" x14ac:dyDescent="0.25">
      <c r="A114" s="62" t="s">
        <v>181</v>
      </c>
      <c r="B114" s="86" t="s">
        <v>182</v>
      </c>
      <c r="C114" s="86"/>
      <c r="D114" s="99"/>
      <c r="E114" s="87">
        <f>E115+E119+E124</f>
        <v>298300</v>
      </c>
      <c r="F114" s="87">
        <f t="shared" ref="F114:G114" si="51">F115+F119+F124</f>
        <v>298300</v>
      </c>
      <c r="G114" s="87">
        <f t="shared" si="51"/>
        <v>257690</v>
      </c>
      <c r="H114" s="87">
        <f t="shared" si="38"/>
        <v>40610</v>
      </c>
      <c r="I114" s="87">
        <f t="shared" si="39"/>
        <v>40610</v>
      </c>
    </row>
    <row r="115" spans="1:9" ht="31.5" x14ac:dyDescent="0.25">
      <c r="A115" s="70" t="s">
        <v>285</v>
      </c>
      <c r="B115" s="86" t="s">
        <v>284</v>
      </c>
      <c r="C115" s="86"/>
      <c r="D115" s="99"/>
      <c r="E115" s="133">
        <f t="shared" ref="E115:G117" si="52">E116</f>
        <v>26300</v>
      </c>
      <c r="F115" s="133">
        <f t="shared" si="52"/>
        <v>26300</v>
      </c>
      <c r="G115" s="133">
        <f t="shared" si="52"/>
        <v>3500</v>
      </c>
      <c r="H115" s="87">
        <f>F115-G115</f>
        <v>22800</v>
      </c>
      <c r="I115" s="87">
        <f t="shared" si="39"/>
        <v>22800</v>
      </c>
    </row>
    <row r="116" spans="1:9" ht="189" x14ac:dyDescent="0.25">
      <c r="A116" s="84" t="s">
        <v>296</v>
      </c>
      <c r="B116" s="86" t="s">
        <v>284</v>
      </c>
      <c r="C116" s="86" t="s">
        <v>297</v>
      </c>
      <c r="D116" s="99"/>
      <c r="E116" s="133">
        <f t="shared" si="52"/>
        <v>26300</v>
      </c>
      <c r="F116" s="133">
        <f t="shared" si="52"/>
        <v>26300</v>
      </c>
      <c r="G116" s="87">
        <f t="shared" si="52"/>
        <v>3500</v>
      </c>
      <c r="H116" s="87">
        <f>F116-G116</f>
        <v>22800</v>
      </c>
      <c r="I116" s="87">
        <f>H116</f>
        <v>22800</v>
      </c>
    </row>
    <row r="117" spans="1:9" ht="31.5" x14ac:dyDescent="0.25">
      <c r="A117" s="71" t="s">
        <v>115</v>
      </c>
      <c r="B117" s="88" t="s">
        <v>284</v>
      </c>
      <c r="C117" s="88" t="s">
        <v>297</v>
      </c>
      <c r="D117" s="128">
        <v>200</v>
      </c>
      <c r="E117" s="135">
        <f t="shared" si="52"/>
        <v>26300</v>
      </c>
      <c r="F117" s="135">
        <f t="shared" si="52"/>
        <v>26300</v>
      </c>
      <c r="G117" s="90">
        <f t="shared" si="52"/>
        <v>3500</v>
      </c>
      <c r="H117" s="90">
        <f t="shared" ref="H117:H118" si="53">F117-G117</f>
        <v>22800</v>
      </c>
      <c r="I117" s="90">
        <f t="shared" ref="I117:I118" si="54">H117</f>
        <v>22800</v>
      </c>
    </row>
    <row r="118" spans="1:9" ht="31.5" x14ac:dyDescent="0.25">
      <c r="A118" s="71" t="s">
        <v>116</v>
      </c>
      <c r="B118" s="88" t="s">
        <v>284</v>
      </c>
      <c r="C118" s="88" t="s">
        <v>297</v>
      </c>
      <c r="D118" s="128">
        <v>240</v>
      </c>
      <c r="E118" s="135">
        <v>26300</v>
      </c>
      <c r="F118" s="135">
        <v>26300</v>
      </c>
      <c r="G118" s="90">
        <v>3500</v>
      </c>
      <c r="H118" s="90">
        <f t="shared" si="53"/>
        <v>22800</v>
      </c>
      <c r="I118" s="90">
        <f t="shared" si="54"/>
        <v>22800</v>
      </c>
    </row>
    <row r="119" spans="1:9" ht="15.75" hidden="1" x14ac:dyDescent="0.25">
      <c r="A119" s="62" t="s">
        <v>183</v>
      </c>
      <c r="B119" s="86" t="s">
        <v>184</v>
      </c>
      <c r="C119" s="86"/>
      <c r="D119" s="99"/>
      <c r="E119" s="87">
        <f>E120</f>
        <v>0</v>
      </c>
      <c r="F119" s="87">
        <f t="shared" ref="F119:G119" si="55">F120</f>
        <v>0</v>
      </c>
      <c r="G119" s="87">
        <f t="shared" si="55"/>
        <v>0</v>
      </c>
      <c r="H119" s="87">
        <f t="shared" si="38"/>
        <v>0</v>
      </c>
      <c r="I119" s="87">
        <f t="shared" si="39"/>
        <v>0</v>
      </c>
    </row>
    <row r="120" spans="1:9" ht="29.25" hidden="1" customHeight="1" x14ac:dyDescent="0.25">
      <c r="A120" s="70" t="s">
        <v>185</v>
      </c>
      <c r="B120" s="86" t="s">
        <v>184</v>
      </c>
      <c r="C120" s="86"/>
      <c r="D120" s="99"/>
      <c r="E120" s="87">
        <f>E121</f>
        <v>0</v>
      </c>
      <c r="F120" s="87">
        <f>F121</f>
        <v>0</v>
      </c>
      <c r="G120" s="87">
        <f>G121</f>
        <v>0</v>
      </c>
      <c r="H120" s="87">
        <f t="shared" si="38"/>
        <v>0</v>
      </c>
      <c r="I120" s="87">
        <f t="shared" si="39"/>
        <v>0</v>
      </c>
    </row>
    <row r="121" spans="1:9" ht="31.5" hidden="1" x14ac:dyDescent="0.25">
      <c r="A121" s="70" t="s">
        <v>186</v>
      </c>
      <c r="B121" s="86" t="s">
        <v>184</v>
      </c>
      <c r="C121" s="86" t="s">
        <v>187</v>
      </c>
      <c r="D121" s="99"/>
      <c r="E121" s="87">
        <f>E122</f>
        <v>0</v>
      </c>
      <c r="F121" s="87">
        <f t="shared" ref="F121:G122" si="56">F122</f>
        <v>0</v>
      </c>
      <c r="G121" s="87">
        <f t="shared" si="56"/>
        <v>0</v>
      </c>
      <c r="H121" s="87">
        <f t="shared" si="38"/>
        <v>0</v>
      </c>
      <c r="I121" s="87">
        <f t="shared" si="39"/>
        <v>0</v>
      </c>
    </row>
    <row r="122" spans="1:9" ht="31.5" hidden="1" x14ac:dyDescent="0.25">
      <c r="A122" s="71" t="s">
        <v>115</v>
      </c>
      <c r="B122" s="88" t="s">
        <v>184</v>
      </c>
      <c r="C122" s="88" t="s">
        <v>187</v>
      </c>
      <c r="D122" s="89">
        <v>200</v>
      </c>
      <c r="E122" s="90">
        <f>E123</f>
        <v>0</v>
      </c>
      <c r="F122" s="90">
        <f t="shared" si="56"/>
        <v>0</v>
      </c>
      <c r="G122" s="90">
        <f t="shared" si="56"/>
        <v>0</v>
      </c>
      <c r="H122" s="90">
        <f t="shared" si="38"/>
        <v>0</v>
      </c>
      <c r="I122" s="90">
        <f t="shared" si="39"/>
        <v>0</v>
      </c>
    </row>
    <row r="123" spans="1:9" ht="31.5" hidden="1" x14ac:dyDescent="0.25">
      <c r="A123" s="71" t="s">
        <v>116</v>
      </c>
      <c r="B123" s="88" t="s">
        <v>184</v>
      </c>
      <c r="C123" s="88" t="s">
        <v>187</v>
      </c>
      <c r="D123" s="96">
        <v>240</v>
      </c>
      <c r="E123" s="90"/>
      <c r="F123" s="90">
        <f>E123</f>
        <v>0</v>
      </c>
      <c r="G123" s="90"/>
      <c r="H123" s="90">
        <f t="shared" si="38"/>
        <v>0</v>
      </c>
      <c r="I123" s="90">
        <f t="shared" si="39"/>
        <v>0</v>
      </c>
    </row>
    <row r="124" spans="1:9" ht="15.75" x14ac:dyDescent="0.25">
      <c r="A124" s="70" t="s">
        <v>287</v>
      </c>
      <c r="B124" s="86" t="s">
        <v>286</v>
      </c>
      <c r="C124" s="86"/>
      <c r="D124" s="95"/>
      <c r="E124" s="87">
        <f>E125+E128+E131+E134+E137+E140</f>
        <v>272000</v>
      </c>
      <c r="F124" s="87">
        <f t="shared" ref="F124:G124" si="57">F125+F128+F131+F134+F137+F140</f>
        <v>272000</v>
      </c>
      <c r="G124" s="87">
        <f t="shared" si="57"/>
        <v>254190</v>
      </c>
      <c r="H124" s="87">
        <f>F124-G124</f>
        <v>17810</v>
      </c>
      <c r="I124" s="87">
        <f t="shared" si="39"/>
        <v>17810</v>
      </c>
    </row>
    <row r="125" spans="1:9" ht="47.25" x14ac:dyDescent="0.25">
      <c r="A125" s="70" t="s">
        <v>139</v>
      </c>
      <c r="B125" s="86" t="s">
        <v>286</v>
      </c>
      <c r="C125" s="86" t="s">
        <v>140</v>
      </c>
      <c r="D125" s="63"/>
      <c r="E125" s="87">
        <f>E126</f>
        <v>107000</v>
      </c>
      <c r="F125" s="87">
        <f>E125</f>
        <v>107000</v>
      </c>
      <c r="G125" s="87">
        <f>G126</f>
        <v>89190</v>
      </c>
      <c r="H125" s="87">
        <f t="shared" si="38"/>
        <v>17810</v>
      </c>
      <c r="I125" s="87">
        <f t="shared" si="39"/>
        <v>17810</v>
      </c>
    </row>
    <row r="126" spans="1:9" ht="31.5" x14ac:dyDescent="0.25">
      <c r="A126" s="71" t="s">
        <v>115</v>
      </c>
      <c r="B126" s="88" t="s">
        <v>286</v>
      </c>
      <c r="C126" s="88" t="s">
        <v>140</v>
      </c>
      <c r="D126" s="89">
        <v>200</v>
      </c>
      <c r="E126" s="90">
        <f>E127</f>
        <v>107000</v>
      </c>
      <c r="F126" s="90">
        <f t="shared" ref="F126:F127" si="58">E126</f>
        <v>107000</v>
      </c>
      <c r="G126" s="90">
        <f>G127</f>
        <v>89190</v>
      </c>
      <c r="H126" s="90">
        <f t="shared" si="38"/>
        <v>17810</v>
      </c>
      <c r="I126" s="90">
        <f t="shared" si="39"/>
        <v>17810</v>
      </c>
    </row>
    <row r="127" spans="1:9" ht="31.5" x14ac:dyDescent="0.25">
      <c r="A127" s="71" t="s">
        <v>116</v>
      </c>
      <c r="B127" s="88" t="s">
        <v>286</v>
      </c>
      <c r="C127" s="88" t="s">
        <v>140</v>
      </c>
      <c r="D127" s="89">
        <v>240</v>
      </c>
      <c r="E127" s="90">
        <v>107000</v>
      </c>
      <c r="F127" s="90">
        <f t="shared" si="58"/>
        <v>107000</v>
      </c>
      <c r="G127" s="90">
        <v>89190</v>
      </c>
      <c r="H127" s="90">
        <f>E127-G127</f>
        <v>17810</v>
      </c>
      <c r="I127" s="90">
        <f t="shared" si="39"/>
        <v>17810</v>
      </c>
    </row>
    <row r="128" spans="1:9" ht="31.5" x14ac:dyDescent="0.25">
      <c r="A128" s="70" t="s">
        <v>141</v>
      </c>
      <c r="B128" s="86" t="s">
        <v>286</v>
      </c>
      <c r="C128" s="86" t="s">
        <v>142</v>
      </c>
      <c r="D128" s="93"/>
      <c r="E128" s="87">
        <f>E129</f>
        <v>24000</v>
      </c>
      <c r="F128" s="87">
        <f t="shared" ref="F128:G129" si="59">F129</f>
        <v>24000</v>
      </c>
      <c r="G128" s="87">
        <f t="shared" si="59"/>
        <v>24000</v>
      </c>
      <c r="H128" s="87">
        <f>E128-G128</f>
        <v>0</v>
      </c>
      <c r="I128" s="87">
        <f t="shared" si="39"/>
        <v>0</v>
      </c>
    </row>
    <row r="129" spans="1:9" ht="31.5" x14ac:dyDescent="0.25">
      <c r="A129" s="71" t="s">
        <v>115</v>
      </c>
      <c r="B129" s="88" t="s">
        <v>286</v>
      </c>
      <c r="C129" s="88" t="s">
        <v>142</v>
      </c>
      <c r="D129" s="89">
        <v>200</v>
      </c>
      <c r="E129" s="90">
        <f>E130</f>
        <v>24000</v>
      </c>
      <c r="F129" s="90">
        <f t="shared" si="59"/>
        <v>24000</v>
      </c>
      <c r="G129" s="90">
        <f t="shared" si="59"/>
        <v>24000</v>
      </c>
      <c r="H129" s="90">
        <f>E129-G129</f>
        <v>0</v>
      </c>
      <c r="I129" s="90">
        <f t="shared" si="39"/>
        <v>0</v>
      </c>
    </row>
    <row r="130" spans="1:9" ht="31.5" x14ac:dyDescent="0.25">
      <c r="A130" s="71" t="s">
        <v>116</v>
      </c>
      <c r="B130" s="88" t="s">
        <v>286</v>
      </c>
      <c r="C130" s="88" t="s">
        <v>142</v>
      </c>
      <c r="D130" s="89">
        <v>240</v>
      </c>
      <c r="E130" s="90">
        <v>24000</v>
      </c>
      <c r="F130" s="90">
        <f>E130</f>
        <v>24000</v>
      </c>
      <c r="G130" s="90">
        <v>24000</v>
      </c>
      <c r="H130" s="90">
        <f>E130-G130</f>
        <v>0</v>
      </c>
      <c r="I130" s="90">
        <f t="shared" si="39"/>
        <v>0</v>
      </c>
    </row>
    <row r="131" spans="1:9" ht="31.5" x14ac:dyDescent="0.25">
      <c r="A131" s="70" t="s">
        <v>143</v>
      </c>
      <c r="B131" s="86" t="s">
        <v>286</v>
      </c>
      <c r="C131" s="86" t="s">
        <v>144</v>
      </c>
      <c r="D131" s="93"/>
      <c r="E131" s="87">
        <f>E132</f>
        <v>69000</v>
      </c>
      <c r="F131" s="87">
        <f t="shared" ref="F131:G132" si="60">F132</f>
        <v>69000</v>
      </c>
      <c r="G131" s="87">
        <f t="shared" si="60"/>
        <v>69000</v>
      </c>
      <c r="H131" s="87">
        <f t="shared" ref="H131:H142" si="61">E131-G131</f>
        <v>0</v>
      </c>
      <c r="I131" s="87">
        <f t="shared" si="39"/>
        <v>0</v>
      </c>
    </row>
    <row r="132" spans="1:9" ht="31.5" x14ac:dyDescent="0.25">
      <c r="A132" s="71" t="s">
        <v>115</v>
      </c>
      <c r="B132" s="88" t="s">
        <v>286</v>
      </c>
      <c r="C132" s="88" t="s">
        <v>144</v>
      </c>
      <c r="D132" s="89">
        <v>200</v>
      </c>
      <c r="E132" s="90">
        <f>E133</f>
        <v>69000</v>
      </c>
      <c r="F132" s="90">
        <f t="shared" si="60"/>
        <v>69000</v>
      </c>
      <c r="G132" s="90">
        <f t="shared" si="60"/>
        <v>69000</v>
      </c>
      <c r="H132" s="90">
        <f t="shared" si="61"/>
        <v>0</v>
      </c>
      <c r="I132" s="90">
        <f t="shared" si="39"/>
        <v>0</v>
      </c>
    </row>
    <row r="133" spans="1:9" ht="31.5" x14ac:dyDescent="0.25">
      <c r="A133" s="71" t="s">
        <v>116</v>
      </c>
      <c r="B133" s="88" t="s">
        <v>286</v>
      </c>
      <c r="C133" s="88" t="s">
        <v>144</v>
      </c>
      <c r="D133" s="89">
        <v>240</v>
      </c>
      <c r="E133" s="90">
        <v>69000</v>
      </c>
      <c r="F133" s="90">
        <f>E133</f>
        <v>69000</v>
      </c>
      <c r="G133" s="90">
        <v>69000</v>
      </c>
      <c r="H133" s="90">
        <f t="shared" si="61"/>
        <v>0</v>
      </c>
      <c r="I133" s="90">
        <f t="shared" si="39"/>
        <v>0</v>
      </c>
    </row>
    <row r="134" spans="1:9" ht="63" x14ac:dyDescent="0.25">
      <c r="A134" s="70" t="s">
        <v>145</v>
      </c>
      <c r="B134" s="86" t="s">
        <v>286</v>
      </c>
      <c r="C134" s="86" t="s">
        <v>146</v>
      </c>
      <c r="D134" s="93"/>
      <c r="E134" s="87">
        <f>E135</f>
        <v>24000</v>
      </c>
      <c r="F134" s="87">
        <f t="shared" ref="F134:G135" si="62">F135</f>
        <v>24000</v>
      </c>
      <c r="G134" s="87">
        <f t="shared" si="62"/>
        <v>24000</v>
      </c>
      <c r="H134" s="87">
        <f t="shared" si="61"/>
        <v>0</v>
      </c>
      <c r="I134" s="87">
        <f t="shared" si="39"/>
        <v>0</v>
      </c>
    </row>
    <row r="135" spans="1:9" ht="31.5" x14ac:dyDescent="0.25">
      <c r="A135" s="71" t="s">
        <v>115</v>
      </c>
      <c r="B135" s="88" t="s">
        <v>286</v>
      </c>
      <c r="C135" s="88" t="s">
        <v>146</v>
      </c>
      <c r="D135" s="89">
        <v>200</v>
      </c>
      <c r="E135" s="90">
        <f>E136</f>
        <v>24000</v>
      </c>
      <c r="F135" s="90">
        <f t="shared" si="62"/>
        <v>24000</v>
      </c>
      <c r="G135" s="90">
        <f t="shared" si="62"/>
        <v>24000</v>
      </c>
      <c r="H135" s="90">
        <f t="shared" si="61"/>
        <v>0</v>
      </c>
      <c r="I135" s="90">
        <f t="shared" si="39"/>
        <v>0</v>
      </c>
    </row>
    <row r="136" spans="1:9" ht="31.5" x14ac:dyDescent="0.25">
      <c r="A136" s="71" t="s">
        <v>116</v>
      </c>
      <c r="B136" s="88" t="s">
        <v>286</v>
      </c>
      <c r="C136" s="88" t="s">
        <v>147</v>
      </c>
      <c r="D136" s="89">
        <v>240</v>
      </c>
      <c r="E136" s="90">
        <v>24000</v>
      </c>
      <c r="F136" s="90">
        <f>E136</f>
        <v>24000</v>
      </c>
      <c r="G136" s="90">
        <v>24000</v>
      </c>
      <c r="H136" s="90">
        <f t="shared" si="61"/>
        <v>0</v>
      </c>
      <c r="I136" s="90">
        <f t="shared" si="39"/>
        <v>0</v>
      </c>
    </row>
    <row r="137" spans="1:9" ht="63" x14ac:dyDescent="0.25">
      <c r="A137" s="70" t="s">
        <v>148</v>
      </c>
      <c r="B137" s="86" t="s">
        <v>286</v>
      </c>
      <c r="C137" s="86" t="s">
        <v>149</v>
      </c>
      <c r="D137" s="93"/>
      <c r="E137" s="87">
        <f>E138</f>
        <v>24000</v>
      </c>
      <c r="F137" s="87">
        <f t="shared" ref="F137:G138" si="63">F138</f>
        <v>24000</v>
      </c>
      <c r="G137" s="87">
        <f t="shared" si="63"/>
        <v>24000</v>
      </c>
      <c r="H137" s="87">
        <f t="shared" si="61"/>
        <v>0</v>
      </c>
      <c r="I137" s="87">
        <f t="shared" si="39"/>
        <v>0</v>
      </c>
    </row>
    <row r="138" spans="1:9" ht="31.5" x14ac:dyDescent="0.25">
      <c r="A138" s="71" t="s">
        <v>115</v>
      </c>
      <c r="B138" s="88" t="s">
        <v>286</v>
      </c>
      <c r="C138" s="88" t="s">
        <v>149</v>
      </c>
      <c r="D138" s="89">
        <v>200</v>
      </c>
      <c r="E138" s="90">
        <f>E139</f>
        <v>24000</v>
      </c>
      <c r="F138" s="90">
        <f t="shared" si="63"/>
        <v>24000</v>
      </c>
      <c r="G138" s="90">
        <f t="shared" si="63"/>
        <v>24000</v>
      </c>
      <c r="H138" s="90">
        <f t="shared" si="61"/>
        <v>0</v>
      </c>
      <c r="I138" s="90">
        <f t="shared" si="39"/>
        <v>0</v>
      </c>
    </row>
    <row r="139" spans="1:9" ht="31.5" x14ac:dyDescent="0.25">
      <c r="A139" s="71" t="s">
        <v>116</v>
      </c>
      <c r="B139" s="88" t="s">
        <v>286</v>
      </c>
      <c r="C139" s="88" t="s">
        <v>149</v>
      </c>
      <c r="D139" s="89">
        <v>240</v>
      </c>
      <c r="E139" s="90">
        <v>24000</v>
      </c>
      <c r="F139" s="90">
        <f>E139</f>
        <v>24000</v>
      </c>
      <c r="G139" s="90">
        <v>24000</v>
      </c>
      <c r="H139" s="90">
        <f t="shared" si="61"/>
        <v>0</v>
      </c>
      <c r="I139" s="90">
        <f t="shared" si="39"/>
        <v>0</v>
      </c>
    </row>
    <row r="140" spans="1:9" ht="126" x14ac:dyDescent="0.25">
      <c r="A140" s="70" t="s">
        <v>267</v>
      </c>
      <c r="B140" s="86" t="s">
        <v>286</v>
      </c>
      <c r="C140" s="94" t="s">
        <v>268</v>
      </c>
      <c r="D140" s="93"/>
      <c r="E140" s="87">
        <f>E141</f>
        <v>24000</v>
      </c>
      <c r="F140" s="87">
        <f t="shared" ref="F140:G141" si="64">F141</f>
        <v>24000</v>
      </c>
      <c r="G140" s="87">
        <f t="shared" si="64"/>
        <v>24000</v>
      </c>
      <c r="H140" s="87">
        <f t="shared" si="61"/>
        <v>0</v>
      </c>
      <c r="I140" s="87">
        <f t="shared" si="39"/>
        <v>0</v>
      </c>
    </row>
    <row r="141" spans="1:9" ht="31.5" x14ac:dyDescent="0.25">
      <c r="A141" s="71" t="s">
        <v>115</v>
      </c>
      <c r="B141" s="88" t="s">
        <v>286</v>
      </c>
      <c r="C141" s="105" t="s">
        <v>268</v>
      </c>
      <c r="D141" s="89">
        <v>200</v>
      </c>
      <c r="E141" s="90">
        <f>E142</f>
        <v>24000</v>
      </c>
      <c r="F141" s="90">
        <f t="shared" si="64"/>
        <v>24000</v>
      </c>
      <c r="G141" s="90">
        <f t="shared" si="64"/>
        <v>24000</v>
      </c>
      <c r="H141" s="90">
        <f t="shared" si="61"/>
        <v>0</v>
      </c>
      <c r="I141" s="90">
        <f t="shared" si="39"/>
        <v>0</v>
      </c>
    </row>
    <row r="142" spans="1:9" ht="31.5" x14ac:dyDescent="0.25">
      <c r="A142" s="71" t="s">
        <v>116</v>
      </c>
      <c r="B142" s="88" t="s">
        <v>286</v>
      </c>
      <c r="C142" s="105" t="s">
        <v>268</v>
      </c>
      <c r="D142" s="89">
        <v>240</v>
      </c>
      <c r="E142" s="90">
        <v>24000</v>
      </c>
      <c r="F142" s="90">
        <f>E142</f>
        <v>24000</v>
      </c>
      <c r="G142" s="90">
        <v>24000</v>
      </c>
      <c r="H142" s="90">
        <f t="shared" si="61"/>
        <v>0</v>
      </c>
      <c r="I142" s="90">
        <f t="shared" si="39"/>
        <v>0</v>
      </c>
    </row>
    <row r="143" spans="1:9" ht="15.75" x14ac:dyDescent="0.25">
      <c r="A143" s="79" t="s">
        <v>188</v>
      </c>
      <c r="B143" s="86" t="s">
        <v>250</v>
      </c>
      <c r="C143" s="86"/>
      <c r="D143" s="95"/>
      <c r="E143" s="87">
        <f>E144+E149</f>
        <v>6054600</v>
      </c>
      <c r="F143" s="87">
        <f>F144+F149</f>
        <v>6054600</v>
      </c>
      <c r="G143" s="87">
        <f>G144+G149</f>
        <v>5925878.6200000001</v>
      </c>
      <c r="H143" s="87">
        <f t="shared" si="38"/>
        <v>128721.37999999989</v>
      </c>
      <c r="I143" s="87">
        <f t="shared" si="39"/>
        <v>128721.37999999989</v>
      </c>
    </row>
    <row r="144" spans="1:9" ht="15.75" x14ac:dyDescent="0.25">
      <c r="A144" s="79" t="s">
        <v>190</v>
      </c>
      <c r="B144" s="86" t="s">
        <v>189</v>
      </c>
      <c r="C144" s="86"/>
      <c r="D144" s="95"/>
      <c r="E144" s="87">
        <f>E145</f>
        <v>2749100</v>
      </c>
      <c r="F144" s="87">
        <f t="shared" ref="F144:G147" si="65">F145</f>
        <v>2749100</v>
      </c>
      <c r="G144" s="87">
        <f t="shared" si="65"/>
        <v>2624814.9</v>
      </c>
      <c r="H144" s="87">
        <f t="shared" si="38"/>
        <v>124285.10000000009</v>
      </c>
      <c r="I144" s="87">
        <f t="shared" si="39"/>
        <v>124285.10000000009</v>
      </c>
    </row>
    <row r="145" spans="1:9" ht="47.25" x14ac:dyDescent="0.25">
      <c r="A145" s="80" t="s">
        <v>157</v>
      </c>
      <c r="B145" s="86" t="s">
        <v>189</v>
      </c>
      <c r="C145" s="86" t="s">
        <v>192</v>
      </c>
      <c r="D145" s="95"/>
      <c r="E145" s="87">
        <f>E146</f>
        <v>2749100</v>
      </c>
      <c r="F145" s="87">
        <f t="shared" si="65"/>
        <v>2749100</v>
      </c>
      <c r="G145" s="87">
        <f t="shared" si="65"/>
        <v>2624814.9</v>
      </c>
      <c r="H145" s="87">
        <f t="shared" si="38"/>
        <v>124285.10000000009</v>
      </c>
      <c r="I145" s="87">
        <f t="shared" si="39"/>
        <v>124285.10000000009</v>
      </c>
    </row>
    <row r="146" spans="1:9" ht="43.5" customHeight="1" x14ac:dyDescent="0.25">
      <c r="A146" s="70" t="s">
        <v>191</v>
      </c>
      <c r="B146" s="86" t="s">
        <v>189</v>
      </c>
      <c r="C146" s="86" t="s">
        <v>192</v>
      </c>
      <c r="D146" s="99"/>
      <c r="E146" s="87">
        <f>E147</f>
        <v>2749100</v>
      </c>
      <c r="F146" s="87">
        <f t="shared" si="65"/>
        <v>2749100</v>
      </c>
      <c r="G146" s="87">
        <f t="shared" si="65"/>
        <v>2624814.9</v>
      </c>
      <c r="H146" s="87">
        <f t="shared" si="38"/>
        <v>124285.10000000009</v>
      </c>
      <c r="I146" s="87">
        <f t="shared" si="39"/>
        <v>124285.10000000009</v>
      </c>
    </row>
    <row r="147" spans="1:9" ht="31.5" x14ac:dyDescent="0.25">
      <c r="A147" s="71" t="s">
        <v>115</v>
      </c>
      <c r="B147" s="88" t="s">
        <v>189</v>
      </c>
      <c r="C147" s="88" t="s">
        <v>192</v>
      </c>
      <c r="D147" s="89">
        <v>200</v>
      </c>
      <c r="E147" s="90">
        <f>E148</f>
        <v>2749100</v>
      </c>
      <c r="F147" s="90">
        <f t="shared" si="65"/>
        <v>2749100</v>
      </c>
      <c r="G147" s="90">
        <f t="shared" si="65"/>
        <v>2624814.9</v>
      </c>
      <c r="H147" s="90">
        <f t="shared" si="38"/>
        <v>124285.10000000009</v>
      </c>
      <c r="I147" s="90">
        <f t="shared" si="39"/>
        <v>124285.10000000009</v>
      </c>
    </row>
    <row r="148" spans="1:9" ht="31.5" x14ac:dyDescent="0.25">
      <c r="A148" s="71" t="s">
        <v>116</v>
      </c>
      <c r="B148" s="88" t="s">
        <v>189</v>
      </c>
      <c r="C148" s="88" t="s">
        <v>192</v>
      </c>
      <c r="D148" s="89">
        <v>240</v>
      </c>
      <c r="E148" s="90">
        <v>2749100</v>
      </c>
      <c r="F148" s="90">
        <f>E148</f>
        <v>2749100</v>
      </c>
      <c r="G148" s="90">
        <v>2624814.9</v>
      </c>
      <c r="H148" s="90">
        <f t="shared" si="38"/>
        <v>124285.10000000009</v>
      </c>
      <c r="I148" s="90">
        <f t="shared" si="39"/>
        <v>124285.10000000009</v>
      </c>
    </row>
    <row r="149" spans="1:9" ht="15.75" x14ac:dyDescent="0.25">
      <c r="A149" s="70" t="s">
        <v>321</v>
      </c>
      <c r="B149" s="86" t="s">
        <v>322</v>
      </c>
      <c r="C149" s="88"/>
      <c r="D149" s="89"/>
      <c r="E149" s="87">
        <f t="shared" ref="E149:H150" si="66">E150</f>
        <v>3305500</v>
      </c>
      <c r="F149" s="87">
        <f t="shared" si="66"/>
        <v>3305500</v>
      </c>
      <c r="G149" s="87">
        <f t="shared" si="66"/>
        <v>3301063.72</v>
      </c>
      <c r="H149" s="87">
        <f t="shared" si="66"/>
        <v>4436.2799999997951</v>
      </c>
      <c r="I149" s="87">
        <f t="shared" si="39"/>
        <v>4436.2799999997951</v>
      </c>
    </row>
    <row r="150" spans="1:9" ht="31.5" x14ac:dyDescent="0.25">
      <c r="A150" s="71" t="s">
        <v>186</v>
      </c>
      <c r="B150" s="88" t="s">
        <v>322</v>
      </c>
      <c r="C150" s="88" t="s">
        <v>323</v>
      </c>
      <c r="D150" s="89">
        <v>200</v>
      </c>
      <c r="E150" s="90">
        <f t="shared" si="66"/>
        <v>3305500</v>
      </c>
      <c r="F150" s="90">
        <f t="shared" si="66"/>
        <v>3305500</v>
      </c>
      <c r="G150" s="90">
        <f t="shared" si="66"/>
        <v>3301063.72</v>
      </c>
      <c r="H150" s="90">
        <f t="shared" si="66"/>
        <v>4436.2799999997951</v>
      </c>
      <c r="I150" s="90">
        <f>I151</f>
        <v>4436.2799999997951</v>
      </c>
    </row>
    <row r="151" spans="1:9" ht="31.5" x14ac:dyDescent="0.25">
      <c r="A151" s="71" t="s">
        <v>116</v>
      </c>
      <c r="B151" s="88" t="s">
        <v>322</v>
      </c>
      <c r="C151" s="88" t="s">
        <v>323</v>
      </c>
      <c r="D151" s="89">
        <v>240</v>
      </c>
      <c r="E151" s="90">
        <v>3305500</v>
      </c>
      <c r="F151" s="90">
        <v>3305500</v>
      </c>
      <c r="G151" s="90">
        <v>3301063.72</v>
      </c>
      <c r="H151" s="90">
        <f>E151-G151</f>
        <v>4436.2799999997951</v>
      </c>
      <c r="I151" s="90">
        <f>F151-G151</f>
        <v>4436.2799999997951</v>
      </c>
    </row>
    <row r="152" spans="1:9" ht="15.75" x14ac:dyDescent="0.25">
      <c r="A152" s="62" t="s">
        <v>193</v>
      </c>
      <c r="B152" s="86" t="s">
        <v>194</v>
      </c>
      <c r="C152" s="86"/>
      <c r="D152" s="63"/>
      <c r="E152" s="87">
        <f>E157+E153+E161</f>
        <v>13811800</v>
      </c>
      <c r="F152" s="87">
        <f>F157+F153+F161</f>
        <v>13811800</v>
      </c>
      <c r="G152" s="87">
        <f>G157+G153+G161</f>
        <v>12753910.24</v>
      </c>
      <c r="H152" s="87">
        <f t="shared" si="38"/>
        <v>1057889.7599999998</v>
      </c>
      <c r="I152" s="87">
        <f t="shared" si="39"/>
        <v>1057889.7599999998</v>
      </c>
    </row>
    <row r="153" spans="1:9" ht="15.75" x14ac:dyDescent="0.25">
      <c r="A153" s="62" t="s">
        <v>288</v>
      </c>
      <c r="B153" s="86" t="s">
        <v>289</v>
      </c>
      <c r="C153" s="86"/>
      <c r="D153" s="63"/>
      <c r="E153" s="87">
        <f t="shared" ref="E153:I155" si="67">E154</f>
        <v>235700</v>
      </c>
      <c r="F153" s="87">
        <f t="shared" si="67"/>
        <v>235700</v>
      </c>
      <c r="G153" s="87">
        <f t="shared" si="67"/>
        <v>235638.36</v>
      </c>
      <c r="H153" s="87">
        <f t="shared" si="67"/>
        <v>61.64000000001397</v>
      </c>
      <c r="I153" s="87">
        <f t="shared" si="67"/>
        <v>61.64000000001397</v>
      </c>
    </row>
    <row r="154" spans="1:9" ht="90" x14ac:dyDescent="0.25">
      <c r="A154" s="54" t="s">
        <v>324</v>
      </c>
      <c r="B154" s="88" t="s">
        <v>289</v>
      </c>
      <c r="C154" s="52" t="s">
        <v>325</v>
      </c>
      <c r="D154" s="63"/>
      <c r="E154" s="90">
        <f t="shared" si="67"/>
        <v>235700</v>
      </c>
      <c r="F154" s="90">
        <f t="shared" si="67"/>
        <v>235700</v>
      </c>
      <c r="G154" s="90">
        <f t="shared" si="67"/>
        <v>235638.36</v>
      </c>
      <c r="H154" s="90">
        <f t="shared" si="67"/>
        <v>61.64000000001397</v>
      </c>
      <c r="I154" s="90">
        <f t="shared" si="67"/>
        <v>61.64000000001397</v>
      </c>
    </row>
    <row r="155" spans="1:9" ht="15.75" x14ac:dyDescent="0.25">
      <c r="A155" s="55" t="s">
        <v>198</v>
      </c>
      <c r="B155" s="88" t="s">
        <v>289</v>
      </c>
      <c r="C155" s="52" t="s">
        <v>325</v>
      </c>
      <c r="D155" s="97">
        <v>300</v>
      </c>
      <c r="E155" s="90">
        <f t="shared" si="67"/>
        <v>235700</v>
      </c>
      <c r="F155" s="90">
        <f t="shared" si="67"/>
        <v>235700</v>
      </c>
      <c r="G155" s="90">
        <f t="shared" si="67"/>
        <v>235638.36</v>
      </c>
      <c r="H155" s="90">
        <f t="shared" si="67"/>
        <v>61.64000000001397</v>
      </c>
      <c r="I155" s="90">
        <f t="shared" si="67"/>
        <v>61.64000000001397</v>
      </c>
    </row>
    <row r="156" spans="1:9" ht="15.75" x14ac:dyDescent="0.25">
      <c r="A156" s="55" t="s">
        <v>199</v>
      </c>
      <c r="B156" s="88" t="s">
        <v>289</v>
      </c>
      <c r="C156" s="52" t="s">
        <v>325</v>
      </c>
      <c r="D156" s="97">
        <v>310</v>
      </c>
      <c r="E156" s="90">
        <v>235700</v>
      </c>
      <c r="F156" s="90">
        <v>235700</v>
      </c>
      <c r="G156" s="90">
        <v>235638.36</v>
      </c>
      <c r="H156" s="90">
        <f>E156-G156</f>
        <v>61.64000000001397</v>
      </c>
      <c r="I156" s="90">
        <f>F156-G156</f>
        <v>61.64000000001397</v>
      </c>
    </row>
    <row r="157" spans="1:9" ht="15.75" x14ac:dyDescent="0.25">
      <c r="A157" s="62" t="s">
        <v>195</v>
      </c>
      <c r="B157" s="86" t="s">
        <v>196</v>
      </c>
      <c r="C157" s="86" t="s">
        <v>197</v>
      </c>
      <c r="D157" s="63"/>
      <c r="E157" s="87">
        <f>E158</f>
        <v>2254300</v>
      </c>
      <c r="F157" s="87">
        <f t="shared" ref="F157:G159" si="68">F158</f>
        <v>2254300</v>
      </c>
      <c r="G157" s="87">
        <f t="shared" si="68"/>
        <v>2077064.4</v>
      </c>
      <c r="H157" s="87">
        <f t="shared" si="38"/>
        <v>177235.60000000009</v>
      </c>
      <c r="I157" s="87">
        <f t="shared" si="39"/>
        <v>177235.60000000009</v>
      </c>
    </row>
    <row r="158" spans="1:9" ht="196.5" customHeight="1" x14ac:dyDescent="0.25">
      <c r="A158" s="70" t="s">
        <v>298</v>
      </c>
      <c r="B158" s="86" t="s">
        <v>196</v>
      </c>
      <c r="C158" s="86" t="s">
        <v>197</v>
      </c>
      <c r="D158" s="63"/>
      <c r="E158" s="87">
        <f>E159</f>
        <v>2254300</v>
      </c>
      <c r="F158" s="87">
        <f t="shared" si="68"/>
        <v>2254300</v>
      </c>
      <c r="G158" s="87">
        <f t="shared" si="68"/>
        <v>2077064.4</v>
      </c>
      <c r="H158" s="87">
        <f t="shared" si="38"/>
        <v>177235.60000000009</v>
      </c>
      <c r="I158" s="87">
        <f t="shared" si="39"/>
        <v>177235.60000000009</v>
      </c>
    </row>
    <row r="159" spans="1:9" ht="15.75" x14ac:dyDescent="0.25">
      <c r="A159" s="73" t="s">
        <v>198</v>
      </c>
      <c r="B159" s="88" t="s">
        <v>196</v>
      </c>
      <c r="C159" s="88" t="s">
        <v>197</v>
      </c>
      <c r="D159" s="89">
        <v>300</v>
      </c>
      <c r="E159" s="90">
        <f>E160</f>
        <v>2254300</v>
      </c>
      <c r="F159" s="90">
        <f t="shared" si="68"/>
        <v>2254300</v>
      </c>
      <c r="G159" s="90">
        <f>G160</f>
        <v>2077064.4</v>
      </c>
      <c r="H159" s="90">
        <f t="shared" si="38"/>
        <v>177235.60000000009</v>
      </c>
      <c r="I159" s="90">
        <f t="shared" si="39"/>
        <v>177235.60000000009</v>
      </c>
    </row>
    <row r="160" spans="1:9" ht="15.75" x14ac:dyDescent="0.25">
      <c r="A160" s="73" t="s">
        <v>199</v>
      </c>
      <c r="B160" s="88" t="s">
        <v>196</v>
      </c>
      <c r="C160" s="88" t="s">
        <v>197</v>
      </c>
      <c r="D160" s="89">
        <v>310</v>
      </c>
      <c r="E160" s="90">
        <v>2254300</v>
      </c>
      <c r="F160" s="90">
        <f>E160</f>
        <v>2254300</v>
      </c>
      <c r="G160" s="90">
        <v>2077064.4</v>
      </c>
      <c r="H160" s="90">
        <f t="shared" si="38"/>
        <v>177235.60000000009</v>
      </c>
      <c r="I160" s="90">
        <f t="shared" si="39"/>
        <v>177235.60000000009</v>
      </c>
    </row>
    <row r="161" spans="1:9" ht="15.75" x14ac:dyDescent="0.25">
      <c r="A161" s="62" t="s">
        <v>200</v>
      </c>
      <c r="B161" s="86" t="s">
        <v>201</v>
      </c>
      <c r="C161" s="86" t="s">
        <v>203</v>
      </c>
      <c r="D161" s="63"/>
      <c r="E161" s="87">
        <f>E162+E166</f>
        <v>11321800</v>
      </c>
      <c r="F161" s="87">
        <f t="shared" ref="F161:G161" si="69">F162+F166</f>
        <v>11321800</v>
      </c>
      <c r="G161" s="87">
        <f t="shared" si="69"/>
        <v>10441207.48</v>
      </c>
      <c r="H161" s="87">
        <f t="shared" si="38"/>
        <v>880592.51999999955</v>
      </c>
      <c r="I161" s="87">
        <f t="shared" si="39"/>
        <v>880592.51999999955</v>
      </c>
    </row>
    <row r="162" spans="1:9" ht="63" x14ac:dyDescent="0.25">
      <c r="A162" s="70" t="s">
        <v>202</v>
      </c>
      <c r="B162" s="86" t="s">
        <v>201</v>
      </c>
      <c r="C162" s="86" t="s">
        <v>203</v>
      </c>
      <c r="D162" s="63"/>
      <c r="E162" s="87">
        <f>E163</f>
        <v>6983400</v>
      </c>
      <c r="F162" s="87">
        <f t="shared" ref="F162:G163" si="70">F163</f>
        <v>6983400</v>
      </c>
      <c r="G162" s="87">
        <f t="shared" si="70"/>
        <v>6512428</v>
      </c>
      <c r="H162" s="87">
        <f t="shared" si="38"/>
        <v>470972</v>
      </c>
      <c r="I162" s="87">
        <f t="shared" si="39"/>
        <v>470972</v>
      </c>
    </row>
    <row r="163" spans="1:9" ht="15.75" x14ac:dyDescent="0.25">
      <c r="A163" s="81" t="s">
        <v>198</v>
      </c>
      <c r="B163" s="88" t="s">
        <v>201</v>
      </c>
      <c r="C163" s="88" t="s">
        <v>203</v>
      </c>
      <c r="D163" s="89">
        <v>300</v>
      </c>
      <c r="E163" s="90">
        <f>E164</f>
        <v>6983400</v>
      </c>
      <c r="F163" s="90">
        <f t="shared" si="70"/>
        <v>6983400</v>
      </c>
      <c r="G163" s="90">
        <f t="shared" si="70"/>
        <v>6512428</v>
      </c>
      <c r="H163" s="90">
        <f t="shared" si="38"/>
        <v>470972</v>
      </c>
      <c r="I163" s="90">
        <f t="shared" si="39"/>
        <v>470972</v>
      </c>
    </row>
    <row r="164" spans="1:9" ht="18" customHeight="1" x14ac:dyDescent="0.25">
      <c r="A164" s="82" t="s">
        <v>199</v>
      </c>
      <c r="B164" s="88" t="s">
        <v>201</v>
      </c>
      <c r="C164" s="88" t="s">
        <v>203</v>
      </c>
      <c r="D164" s="89">
        <v>310</v>
      </c>
      <c r="E164" s="90">
        <v>6983400</v>
      </c>
      <c r="F164" s="90">
        <f>E164</f>
        <v>6983400</v>
      </c>
      <c r="G164" s="90">
        <v>6512428</v>
      </c>
      <c r="H164" s="90">
        <f t="shared" ref="H164:H194" si="71">E164-G164</f>
        <v>470972</v>
      </c>
      <c r="I164" s="90">
        <f t="shared" ref="I164:I194" si="72">H164</f>
        <v>470972</v>
      </c>
    </row>
    <row r="165" spans="1:9" ht="60" customHeight="1" x14ac:dyDescent="0.25">
      <c r="A165" s="83" t="s">
        <v>204</v>
      </c>
      <c r="B165" s="86" t="s">
        <v>201</v>
      </c>
      <c r="C165" s="86" t="s">
        <v>205</v>
      </c>
      <c r="D165" s="93"/>
      <c r="E165" s="87">
        <f>E166</f>
        <v>4338400</v>
      </c>
      <c r="F165" s="87">
        <f t="shared" ref="F165:G166" si="73">F166</f>
        <v>4338400</v>
      </c>
      <c r="G165" s="87">
        <f t="shared" si="73"/>
        <v>3928779.48</v>
      </c>
      <c r="H165" s="87">
        <f t="shared" si="71"/>
        <v>409620.52</v>
      </c>
      <c r="I165" s="87">
        <f t="shared" si="72"/>
        <v>409620.52</v>
      </c>
    </row>
    <row r="166" spans="1:9" ht="15.75" x14ac:dyDescent="0.25">
      <c r="A166" s="73" t="s">
        <v>198</v>
      </c>
      <c r="B166" s="88" t="s">
        <v>201</v>
      </c>
      <c r="C166" s="88" t="s">
        <v>205</v>
      </c>
      <c r="D166" s="89">
        <v>300</v>
      </c>
      <c r="E166" s="90">
        <f>E167</f>
        <v>4338400</v>
      </c>
      <c r="F166" s="90">
        <f t="shared" si="73"/>
        <v>4338400</v>
      </c>
      <c r="G166" s="90">
        <f t="shared" si="73"/>
        <v>3928779.48</v>
      </c>
      <c r="H166" s="90">
        <f t="shared" si="71"/>
        <v>409620.52</v>
      </c>
      <c r="I166" s="90">
        <f t="shared" si="72"/>
        <v>409620.52</v>
      </c>
    </row>
    <row r="167" spans="1:9" ht="30" customHeight="1" x14ac:dyDescent="0.25">
      <c r="A167" s="82" t="s">
        <v>249</v>
      </c>
      <c r="B167" s="88" t="s">
        <v>201</v>
      </c>
      <c r="C167" s="88" t="s">
        <v>205</v>
      </c>
      <c r="D167" s="89">
        <v>320</v>
      </c>
      <c r="E167" s="90">
        <v>4338400</v>
      </c>
      <c r="F167" s="90">
        <f>E167</f>
        <v>4338400</v>
      </c>
      <c r="G167" s="90">
        <v>3928779.48</v>
      </c>
      <c r="H167" s="90">
        <f t="shared" si="71"/>
        <v>409620.52</v>
      </c>
      <c r="I167" s="90">
        <f t="shared" si="72"/>
        <v>409620.52</v>
      </c>
    </row>
    <row r="168" spans="1:9" ht="15.75" x14ac:dyDescent="0.25">
      <c r="A168" s="62" t="s">
        <v>206</v>
      </c>
      <c r="B168" s="86" t="s">
        <v>207</v>
      </c>
      <c r="C168" s="88"/>
      <c r="D168" s="63"/>
      <c r="E168" s="87">
        <f>E169</f>
        <v>12082100</v>
      </c>
      <c r="F168" s="87">
        <f t="shared" ref="F168:G168" si="74">F169</f>
        <v>12082100</v>
      </c>
      <c r="G168" s="87">
        <f t="shared" si="74"/>
        <v>10787440.319999998</v>
      </c>
      <c r="H168" s="87">
        <f t="shared" si="71"/>
        <v>1294659.6800000016</v>
      </c>
      <c r="I168" s="87">
        <f t="shared" si="72"/>
        <v>1294659.6800000016</v>
      </c>
    </row>
    <row r="169" spans="1:9" ht="15.75" x14ac:dyDescent="0.25">
      <c r="A169" s="62" t="s">
        <v>208</v>
      </c>
      <c r="B169" s="86" t="s">
        <v>209</v>
      </c>
      <c r="C169" s="86"/>
      <c r="D169" s="63"/>
      <c r="E169" s="87">
        <f>E170+E174</f>
        <v>12082100</v>
      </c>
      <c r="F169" s="87">
        <f t="shared" ref="F169:G169" si="75">F170+F174</f>
        <v>12082100</v>
      </c>
      <c r="G169" s="87">
        <f t="shared" si="75"/>
        <v>10787440.319999998</v>
      </c>
      <c r="H169" s="87">
        <f t="shared" si="71"/>
        <v>1294659.6800000016</v>
      </c>
      <c r="I169" s="87">
        <f t="shared" si="72"/>
        <v>1294659.6800000016</v>
      </c>
    </row>
    <row r="170" spans="1:9" ht="33.75" customHeight="1" x14ac:dyDescent="0.25">
      <c r="A170" s="70" t="s">
        <v>185</v>
      </c>
      <c r="B170" s="86" t="s">
        <v>209</v>
      </c>
      <c r="C170" s="86" t="s">
        <v>211</v>
      </c>
      <c r="D170" s="63"/>
      <c r="E170" s="87">
        <f>E171</f>
        <v>486000</v>
      </c>
      <c r="F170" s="87">
        <f t="shared" ref="F170:G170" si="76">F171</f>
        <v>486000</v>
      </c>
      <c r="G170" s="87">
        <f t="shared" si="76"/>
        <v>485467.2</v>
      </c>
      <c r="H170" s="87">
        <f t="shared" si="71"/>
        <v>532.79999999998836</v>
      </c>
      <c r="I170" s="87">
        <f t="shared" si="72"/>
        <v>532.79999999998836</v>
      </c>
    </row>
    <row r="171" spans="1:9" ht="45.75" customHeight="1" x14ac:dyDescent="0.25">
      <c r="A171" s="70" t="s">
        <v>210</v>
      </c>
      <c r="B171" s="86" t="s">
        <v>209</v>
      </c>
      <c r="C171" s="86" t="s">
        <v>211</v>
      </c>
      <c r="D171" s="93"/>
      <c r="E171" s="87">
        <f>E172</f>
        <v>486000</v>
      </c>
      <c r="F171" s="87">
        <f t="shared" ref="F171:G172" si="77">F172</f>
        <v>486000</v>
      </c>
      <c r="G171" s="87">
        <f t="shared" si="77"/>
        <v>485467.2</v>
      </c>
      <c r="H171" s="87">
        <f t="shared" si="71"/>
        <v>532.79999999998836</v>
      </c>
      <c r="I171" s="87">
        <f t="shared" si="72"/>
        <v>532.79999999998836</v>
      </c>
    </row>
    <row r="172" spans="1:9" ht="31.5" x14ac:dyDescent="0.25">
      <c r="A172" s="71" t="s">
        <v>115</v>
      </c>
      <c r="B172" s="88" t="s">
        <v>209</v>
      </c>
      <c r="C172" s="88" t="s">
        <v>211</v>
      </c>
      <c r="D172" s="89">
        <v>200</v>
      </c>
      <c r="E172" s="90">
        <f>E173</f>
        <v>486000</v>
      </c>
      <c r="F172" s="90">
        <f t="shared" si="77"/>
        <v>486000</v>
      </c>
      <c r="G172" s="90">
        <f t="shared" si="77"/>
        <v>485467.2</v>
      </c>
      <c r="H172" s="90">
        <f t="shared" si="71"/>
        <v>532.79999999998836</v>
      </c>
      <c r="I172" s="90">
        <f t="shared" si="72"/>
        <v>532.79999999998836</v>
      </c>
    </row>
    <row r="173" spans="1:9" ht="31.5" x14ac:dyDescent="0.25">
      <c r="A173" s="71" t="s">
        <v>116</v>
      </c>
      <c r="B173" s="88" t="s">
        <v>209</v>
      </c>
      <c r="C173" s="88" t="s">
        <v>211</v>
      </c>
      <c r="D173" s="89">
        <v>240</v>
      </c>
      <c r="E173" s="90">
        <v>486000</v>
      </c>
      <c r="F173" s="90">
        <f>E173</f>
        <v>486000</v>
      </c>
      <c r="G173" s="90">
        <v>485467.2</v>
      </c>
      <c r="H173" s="90">
        <f t="shared" si="71"/>
        <v>532.79999999998836</v>
      </c>
      <c r="I173" s="90">
        <f t="shared" si="72"/>
        <v>532.79999999998836</v>
      </c>
    </row>
    <row r="174" spans="1:9" ht="35.25" customHeight="1" x14ac:dyDescent="0.25">
      <c r="A174" s="70" t="s">
        <v>212</v>
      </c>
      <c r="B174" s="86" t="s">
        <v>209</v>
      </c>
      <c r="C174" s="86" t="s">
        <v>213</v>
      </c>
      <c r="D174" s="93"/>
      <c r="E174" s="87">
        <f>E175+E177+E179</f>
        <v>11596100</v>
      </c>
      <c r="F174" s="87">
        <f t="shared" ref="F174:G174" si="78">F175+F177+F179</f>
        <v>11596100</v>
      </c>
      <c r="G174" s="87">
        <f t="shared" si="78"/>
        <v>10301973.119999999</v>
      </c>
      <c r="H174" s="87">
        <f t="shared" si="71"/>
        <v>1294126.8800000008</v>
      </c>
      <c r="I174" s="87">
        <f t="shared" si="72"/>
        <v>1294126.8800000008</v>
      </c>
    </row>
    <row r="175" spans="1:9" ht="63" x14ac:dyDescent="0.25">
      <c r="A175" s="71" t="s">
        <v>107</v>
      </c>
      <c r="B175" s="88" t="s">
        <v>209</v>
      </c>
      <c r="C175" s="88" t="s">
        <v>213</v>
      </c>
      <c r="D175" s="89">
        <v>100</v>
      </c>
      <c r="E175" s="90">
        <f>E176</f>
        <v>9253200</v>
      </c>
      <c r="F175" s="90">
        <f t="shared" ref="F175:G175" si="79">F176</f>
        <v>9253200</v>
      </c>
      <c r="G175" s="90">
        <f t="shared" si="79"/>
        <v>8466527.6600000001</v>
      </c>
      <c r="H175" s="90">
        <f t="shared" si="71"/>
        <v>786672.33999999985</v>
      </c>
      <c r="I175" s="90">
        <f t="shared" si="72"/>
        <v>786672.33999999985</v>
      </c>
    </row>
    <row r="176" spans="1:9" ht="15.75" x14ac:dyDescent="0.25">
      <c r="A176" s="73" t="s">
        <v>160</v>
      </c>
      <c r="B176" s="88" t="s">
        <v>209</v>
      </c>
      <c r="C176" s="88" t="s">
        <v>213</v>
      </c>
      <c r="D176" s="89">
        <v>110</v>
      </c>
      <c r="E176" s="90">
        <v>9253200</v>
      </c>
      <c r="F176" s="90">
        <f>E176</f>
        <v>9253200</v>
      </c>
      <c r="G176" s="90">
        <v>8466527.6600000001</v>
      </c>
      <c r="H176" s="90">
        <f t="shared" si="71"/>
        <v>786672.33999999985</v>
      </c>
      <c r="I176" s="90">
        <f t="shared" si="72"/>
        <v>786672.33999999985</v>
      </c>
    </row>
    <row r="177" spans="1:9" ht="31.5" x14ac:dyDescent="0.25">
      <c r="A177" s="71" t="s">
        <v>115</v>
      </c>
      <c r="B177" s="88" t="s">
        <v>209</v>
      </c>
      <c r="C177" s="88" t="s">
        <v>213</v>
      </c>
      <c r="D177" s="89">
        <v>200</v>
      </c>
      <c r="E177" s="90">
        <f>E178</f>
        <v>2340900</v>
      </c>
      <c r="F177" s="90">
        <f t="shared" ref="F177:G177" si="80">F178</f>
        <v>2340900</v>
      </c>
      <c r="G177" s="90">
        <f t="shared" si="80"/>
        <v>1835444.53</v>
      </c>
      <c r="H177" s="90">
        <f t="shared" si="71"/>
        <v>505455.47</v>
      </c>
      <c r="I177" s="90">
        <f t="shared" si="72"/>
        <v>505455.47</v>
      </c>
    </row>
    <row r="178" spans="1:9" ht="31.5" x14ac:dyDescent="0.25">
      <c r="A178" s="71" t="s">
        <v>116</v>
      </c>
      <c r="B178" s="88" t="s">
        <v>209</v>
      </c>
      <c r="C178" s="88" t="s">
        <v>213</v>
      </c>
      <c r="D178" s="89">
        <v>240</v>
      </c>
      <c r="E178" s="90">
        <v>2340900</v>
      </c>
      <c r="F178" s="90">
        <v>2340900</v>
      </c>
      <c r="G178" s="90">
        <v>1835444.53</v>
      </c>
      <c r="H178" s="90">
        <f t="shared" si="71"/>
        <v>505455.47</v>
      </c>
      <c r="I178" s="90">
        <f t="shared" si="72"/>
        <v>505455.47</v>
      </c>
    </row>
    <row r="179" spans="1:9" ht="15.75" x14ac:dyDescent="0.25">
      <c r="A179" s="73" t="s">
        <v>117</v>
      </c>
      <c r="B179" s="88" t="s">
        <v>209</v>
      </c>
      <c r="C179" s="88" t="s">
        <v>213</v>
      </c>
      <c r="D179" s="89">
        <v>800</v>
      </c>
      <c r="E179" s="90">
        <f>E180</f>
        <v>2000</v>
      </c>
      <c r="F179" s="90">
        <f>F180</f>
        <v>2000</v>
      </c>
      <c r="G179" s="90">
        <f>G180</f>
        <v>0.93</v>
      </c>
      <c r="H179" s="90">
        <f t="shared" si="71"/>
        <v>1999.07</v>
      </c>
      <c r="I179" s="90">
        <f t="shared" si="72"/>
        <v>1999.07</v>
      </c>
    </row>
    <row r="180" spans="1:9" ht="15.75" x14ac:dyDescent="0.25">
      <c r="A180" s="73" t="s">
        <v>118</v>
      </c>
      <c r="B180" s="88" t="s">
        <v>209</v>
      </c>
      <c r="C180" s="88" t="s">
        <v>213</v>
      </c>
      <c r="D180" s="89">
        <v>850</v>
      </c>
      <c r="E180" s="90">
        <v>2000</v>
      </c>
      <c r="F180" s="90">
        <f>E180</f>
        <v>2000</v>
      </c>
      <c r="G180" s="90">
        <v>0.93</v>
      </c>
      <c r="H180" s="90">
        <f t="shared" si="71"/>
        <v>1999.07</v>
      </c>
      <c r="I180" s="90">
        <f t="shared" si="72"/>
        <v>1999.07</v>
      </c>
    </row>
    <row r="181" spans="1:9" ht="19.5" customHeight="1" x14ac:dyDescent="0.25">
      <c r="A181" s="62" t="s">
        <v>214</v>
      </c>
      <c r="B181" s="86" t="s">
        <v>215</v>
      </c>
      <c r="C181" s="100"/>
      <c r="D181" s="63"/>
      <c r="E181" s="87">
        <f>E182+E186</f>
        <v>3996700</v>
      </c>
      <c r="F181" s="87">
        <f t="shared" ref="F181:G181" si="81">F182+F186</f>
        <v>3996700</v>
      </c>
      <c r="G181" s="87">
        <f t="shared" si="81"/>
        <v>3990721.1</v>
      </c>
      <c r="H181" s="87">
        <f t="shared" si="71"/>
        <v>5978.8999999999069</v>
      </c>
      <c r="I181" s="87">
        <f t="shared" si="72"/>
        <v>5978.8999999999069</v>
      </c>
    </row>
    <row r="182" spans="1:9" ht="15.75" x14ac:dyDescent="0.25">
      <c r="A182" s="62" t="s">
        <v>216</v>
      </c>
      <c r="B182" s="86" t="s">
        <v>217</v>
      </c>
      <c r="C182" s="86" t="s">
        <v>219</v>
      </c>
      <c r="D182" s="63"/>
      <c r="E182" s="87">
        <f>E183</f>
        <v>1555600</v>
      </c>
      <c r="F182" s="87">
        <f t="shared" ref="F182:G184" si="82">F183</f>
        <v>1555600</v>
      </c>
      <c r="G182" s="87">
        <f t="shared" si="82"/>
        <v>1554695.6</v>
      </c>
      <c r="H182" s="87">
        <f t="shared" si="71"/>
        <v>904.39999999990687</v>
      </c>
      <c r="I182" s="87">
        <f t="shared" si="72"/>
        <v>904.39999999990687</v>
      </c>
    </row>
    <row r="183" spans="1:9" ht="49.5" customHeight="1" x14ac:dyDescent="0.25">
      <c r="A183" s="78" t="s">
        <v>218</v>
      </c>
      <c r="B183" s="86" t="s">
        <v>217</v>
      </c>
      <c r="C183" s="86" t="s">
        <v>219</v>
      </c>
      <c r="D183" s="63"/>
      <c r="E183" s="87">
        <f>E184</f>
        <v>1555600</v>
      </c>
      <c r="F183" s="87">
        <f t="shared" si="82"/>
        <v>1555600</v>
      </c>
      <c r="G183" s="87">
        <f t="shared" si="82"/>
        <v>1554695.6</v>
      </c>
      <c r="H183" s="87">
        <f t="shared" si="71"/>
        <v>904.39999999990687</v>
      </c>
      <c r="I183" s="87">
        <f t="shared" si="72"/>
        <v>904.39999999990687</v>
      </c>
    </row>
    <row r="184" spans="1:9" ht="31.5" x14ac:dyDescent="0.25">
      <c r="A184" s="71" t="s">
        <v>115</v>
      </c>
      <c r="B184" s="88" t="s">
        <v>217</v>
      </c>
      <c r="C184" s="88" t="s">
        <v>219</v>
      </c>
      <c r="D184" s="89">
        <v>200</v>
      </c>
      <c r="E184" s="90">
        <f>E185</f>
        <v>1555600</v>
      </c>
      <c r="F184" s="90">
        <f t="shared" si="82"/>
        <v>1555600</v>
      </c>
      <c r="G184" s="90">
        <f t="shared" si="82"/>
        <v>1554695.6</v>
      </c>
      <c r="H184" s="90">
        <f t="shared" si="71"/>
        <v>904.39999999990687</v>
      </c>
      <c r="I184" s="90">
        <f t="shared" si="72"/>
        <v>904.39999999990687</v>
      </c>
    </row>
    <row r="185" spans="1:9" ht="31.5" x14ac:dyDescent="0.25">
      <c r="A185" s="71" t="s">
        <v>116</v>
      </c>
      <c r="B185" s="88" t="s">
        <v>217</v>
      </c>
      <c r="C185" s="88" t="s">
        <v>219</v>
      </c>
      <c r="D185" s="89">
        <v>240</v>
      </c>
      <c r="E185" s="90">
        <v>1555600</v>
      </c>
      <c r="F185" s="90">
        <f>E185</f>
        <v>1555600</v>
      </c>
      <c r="G185" s="90">
        <v>1554695.6</v>
      </c>
      <c r="H185" s="90">
        <f t="shared" si="71"/>
        <v>904.39999999990687</v>
      </c>
      <c r="I185" s="90">
        <f t="shared" si="72"/>
        <v>904.39999999990687</v>
      </c>
    </row>
    <row r="186" spans="1:9" ht="15.75" x14ac:dyDescent="0.25">
      <c r="A186" s="62" t="s">
        <v>220</v>
      </c>
      <c r="B186" s="86" t="s">
        <v>221</v>
      </c>
      <c r="C186" s="86" t="s">
        <v>223</v>
      </c>
      <c r="D186" s="63"/>
      <c r="E186" s="87">
        <f>E187</f>
        <v>2441100</v>
      </c>
      <c r="F186" s="87">
        <f t="shared" ref="F186:G187" si="83">F187</f>
        <v>2441100</v>
      </c>
      <c r="G186" s="87">
        <f t="shared" si="83"/>
        <v>2436025.5</v>
      </c>
      <c r="H186" s="87">
        <f t="shared" si="71"/>
        <v>5074.5</v>
      </c>
      <c r="I186" s="87">
        <f t="shared" si="72"/>
        <v>5074.5</v>
      </c>
    </row>
    <row r="187" spans="1:9" ht="47.25" x14ac:dyDescent="0.25">
      <c r="A187" s="70" t="s">
        <v>222</v>
      </c>
      <c r="B187" s="86" t="s">
        <v>221</v>
      </c>
      <c r="C187" s="86" t="s">
        <v>223</v>
      </c>
      <c r="D187" s="63"/>
      <c r="E187" s="87">
        <f>E188</f>
        <v>2441100</v>
      </c>
      <c r="F187" s="87">
        <f t="shared" si="83"/>
        <v>2441100</v>
      </c>
      <c r="G187" s="87">
        <f t="shared" si="83"/>
        <v>2436025.5</v>
      </c>
      <c r="H187" s="87">
        <f t="shared" si="71"/>
        <v>5074.5</v>
      </c>
      <c r="I187" s="87">
        <f t="shared" si="72"/>
        <v>5074.5</v>
      </c>
    </row>
    <row r="188" spans="1:9" ht="31.5" x14ac:dyDescent="0.25">
      <c r="A188" s="71" t="s">
        <v>224</v>
      </c>
      <c r="B188" s="88" t="s">
        <v>221</v>
      </c>
      <c r="C188" s="88" t="s">
        <v>223</v>
      </c>
      <c r="D188" s="97"/>
      <c r="E188" s="90">
        <f>E189+E191+E193</f>
        <v>2441100</v>
      </c>
      <c r="F188" s="90">
        <f>F189+F191+F193</f>
        <v>2441100</v>
      </c>
      <c r="G188" s="90">
        <f t="shared" ref="G188" si="84">G189+G191+G193</f>
        <v>2436025.5</v>
      </c>
      <c r="H188" s="90">
        <f t="shared" si="71"/>
        <v>5074.5</v>
      </c>
      <c r="I188" s="90">
        <f t="shared" si="72"/>
        <v>5074.5</v>
      </c>
    </row>
    <row r="189" spans="1:9" ht="63" x14ac:dyDescent="0.25">
      <c r="A189" s="71" t="s">
        <v>107</v>
      </c>
      <c r="B189" s="88" t="s">
        <v>221</v>
      </c>
      <c r="C189" s="88" t="s">
        <v>223</v>
      </c>
      <c r="D189" s="89">
        <v>100</v>
      </c>
      <c r="E189" s="90">
        <f>E190</f>
        <v>2384800</v>
      </c>
      <c r="F189" s="90">
        <f t="shared" ref="F189:G189" si="85">F190</f>
        <v>2384800</v>
      </c>
      <c r="G189" s="90">
        <f t="shared" si="85"/>
        <v>2381884.1</v>
      </c>
      <c r="H189" s="90">
        <f t="shared" si="71"/>
        <v>2915.8999999999069</v>
      </c>
      <c r="I189" s="90">
        <f t="shared" si="72"/>
        <v>2915.8999999999069</v>
      </c>
    </row>
    <row r="190" spans="1:9" ht="15.75" x14ac:dyDescent="0.25">
      <c r="A190" s="73" t="s">
        <v>160</v>
      </c>
      <c r="B190" s="88" t="s">
        <v>221</v>
      </c>
      <c r="C190" s="88" t="s">
        <v>223</v>
      </c>
      <c r="D190" s="89">
        <v>110</v>
      </c>
      <c r="E190" s="90">
        <v>2384800</v>
      </c>
      <c r="F190" s="90">
        <f>E190</f>
        <v>2384800</v>
      </c>
      <c r="G190" s="90">
        <v>2381884.1</v>
      </c>
      <c r="H190" s="90">
        <f t="shared" si="71"/>
        <v>2915.8999999999069</v>
      </c>
      <c r="I190" s="90">
        <f t="shared" si="72"/>
        <v>2915.8999999999069</v>
      </c>
    </row>
    <row r="191" spans="1:9" ht="31.5" x14ac:dyDescent="0.25">
      <c r="A191" s="71" t="s">
        <v>115</v>
      </c>
      <c r="B191" s="88" t="s">
        <v>221</v>
      </c>
      <c r="C191" s="88" t="s">
        <v>223</v>
      </c>
      <c r="D191" s="89">
        <v>200</v>
      </c>
      <c r="E191" s="90">
        <f>E192</f>
        <v>54300</v>
      </c>
      <c r="F191" s="90">
        <f t="shared" ref="F191:G191" si="86">F192</f>
        <v>54300</v>
      </c>
      <c r="G191" s="90">
        <f t="shared" si="86"/>
        <v>54141.4</v>
      </c>
      <c r="H191" s="90">
        <f t="shared" si="71"/>
        <v>158.59999999999854</v>
      </c>
      <c r="I191" s="90">
        <f t="shared" si="72"/>
        <v>158.59999999999854</v>
      </c>
    </row>
    <row r="192" spans="1:9" ht="31.5" x14ac:dyDescent="0.25">
      <c r="A192" s="71" t="s">
        <v>116</v>
      </c>
      <c r="B192" s="88" t="s">
        <v>221</v>
      </c>
      <c r="C192" s="88" t="s">
        <v>223</v>
      </c>
      <c r="D192" s="89">
        <v>240</v>
      </c>
      <c r="E192" s="90">
        <v>54300</v>
      </c>
      <c r="F192" s="90">
        <f>E192</f>
        <v>54300</v>
      </c>
      <c r="G192" s="90">
        <v>54141.4</v>
      </c>
      <c r="H192" s="90">
        <f t="shared" si="71"/>
        <v>158.59999999999854</v>
      </c>
      <c r="I192" s="90">
        <f t="shared" si="72"/>
        <v>158.59999999999854</v>
      </c>
    </row>
    <row r="193" spans="1:9" ht="15.75" x14ac:dyDescent="0.25">
      <c r="A193" s="73" t="s">
        <v>117</v>
      </c>
      <c r="B193" s="88" t="s">
        <v>221</v>
      </c>
      <c r="C193" s="88" t="s">
        <v>223</v>
      </c>
      <c r="D193" s="89">
        <v>800</v>
      </c>
      <c r="E193" s="90">
        <f>E194</f>
        <v>2000</v>
      </c>
      <c r="F193" s="90">
        <f>F194</f>
        <v>2000</v>
      </c>
      <c r="G193" s="90">
        <f>G194</f>
        <v>0</v>
      </c>
      <c r="H193" s="90">
        <f t="shared" si="71"/>
        <v>2000</v>
      </c>
      <c r="I193" s="90">
        <f t="shared" si="72"/>
        <v>2000</v>
      </c>
    </row>
    <row r="194" spans="1:9" ht="15.75" x14ac:dyDescent="0.25">
      <c r="A194" s="73" t="s">
        <v>118</v>
      </c>
      <c r="B194" s="88" t="s">
        <v>221</v>
      </c>
      <c r="C194" s="88" t="s">
        <v>223</v>
      </c>
      <c r="D194" s="89">
        <v>850</v>
      </c>
      <c r="E194" s="90">
        <v>2000</v>
      </c>
      <c r="F194" s="90">
        <f>E194</f>
        <v>2000</v>
      </c>
      <c r="G194" s="90">
        <v>0</v>
      </c>
      <c r="H194" s="90">
        <f t="shared" si="71"/>
        <v>2000</v>
      </c>
      <c r="I194" s="90">
        <f t="shared" si="72"/>
        <v>2000</v>
      </c>
    </row>
    <row r="195" spans="1:9" ht="15.75" x14ac:dyDescent="0.25">
      <c r="A195" s="123" t="s">
        <v>276</v>
      </c>
      <c r="B195" s="124"/>
      <c r="C195" s="125"/>
      <c r="D195" s="126"/>
      <c r="E195" s="125">
        <f>E10+E33</f>
        <v>92307600</v>
      </c>
      <c r="F195" s="125">
        <f>F10+F33</f>
        <v>92307600</v>
      </c>
      <c r="G195" s="125">
        <f>G10+G33</f>
        <v>88127533.449999988</v>
      </c>
      <c r="H195" s="125">
        <f>H10+H33</f>
        <v>4180066.549999997</v>
      </c>
      <c r="I195" s="125">
        <f>I10+I33</f>
        <v>4180066.549999997</v>
      </c>
    </row>
    <row r="196" spans="1:9" x14ac:dyDescent="0.2">
      <c r="A196" s="111"/>
      <c r="B196" s="31"/>
      <c r="C196" s="36"/>
      <c r="D196" s="32"/>
      <c r="E196" s="33"/>
    </row>
    <row r="197" spans="1:9" x14ac:dyDescent="0.2">
      <c r="A197" s="112"/>
      <c r="B197" s="35"/>
      <c r="C197" s="39"/>
      <c r="D197" s="34"/>
      <c r="E197" s="37"/>
    </row>
    <row r="198" spans="1:9" x14ac:dyDescent="0.2">
      <c r="A198" s="113"/>
      <c r="B198" s="39"/>
      <c r="C198" s="39"/>
      <c r="D198" s="38"/>
    </row>
    <row r="199" spans="1:9" x14ac:dyDescent="0.2">
      <c r="A199" s="113"/>
      <c r="B199" s="39"/>
      <c r="C199" s="39"/>
      <c r="D199" s="38"/>
    </row>
    <row r="200" spans="1:9" x14ac:dyDescent="0.2">
      <c r="A200" s="113"/>
      <c r="B200" s="39"/>
      <c r="C200" s="39"/>
      <c r="D200" s="38"/>
    </row>
    <row r="201" spans="1:9" x14ac:dyDescent="0.2">
      <c r="A201" s="114"/>
      <c r="B201" s="39"/>
      <c r="C201" s="39"/>
      <c r="D201" s="38"/>
    </row>
    <row r="202" spans="1:9" x14ac:dyDescent="0.2">
      <c r="A202" s="114"/>
      <c r="B202" s="39"/>
      <c r="C202" s="39"/>
      <c r="D202" s="38"/>
    </row>
    <row r="203" spans="1:9" x14ac:dyDescent="0.2">
      <c r="A203" s="113"/>
      <c r="B203" s="39"/>
      <c r="C203" s="39"/>
      <c r="D203" s="38"/>
    </row>
    <row r="204" spans="1:9" x14ac:dyDescent="0.2">
      <c r="A204" s="113"/>
      <c r="B204" s="39"/>
      <c r="C204" s="42"/>
      <c r="D204" s="38"/>
    </row>
    <row r="205" spans="1:9" x14ac:dyDescent="0.2">
      <c r="A205" s="112"/>
      <c r="B205" s="41"/>
      <c r="C205" s="39"/>
      <c r="D205" s="34"/>
    </row>
    <row r="206" spans="1:9" x14ac:dyDescent="0.2">
      <c r="A206" s="113"/>
      <c r="B206" s="43"/>
      <c r="C206" s="42"/>
      <c r="D206" s="38"/>
    </row>
    <row r="207" spans="1:9" x14ac:dyDescent="0.2">
      <c r="A207" s="112"/>
      <c r="B207" s="42"/>
      <c r="C207" s="39"/>
      <c r="D207" s="34"/>
    </row>
    <row r="208" spans="1:9" x14ac:dyDescent="0.2">
      <c r="A208" s="113"/>
      <c r="B208" s="39"/>
      <c r="C208" s="39"/>
      <c r="D208" s="38"/>
    </row>
    <row r="209" spans="1:4" x14ac:dyDescent="0.2">
      <c r="A209" s="113"/>
      <c r="B209" s="39"/>
      <c r="C209" s="39"/>
      <c r="D209" s="38"/>
    </row>
    <row r="210" spans="1:4" x14ac:dyDescent="0.2">
      <c r="A210" s="113"/>
      <c r="B210" s="39"/>
      <c r="C210" s="39"/>
      <c r="D210" s="38"/>
    </row>
    <row r="211" spans="1:4" x14ac:dyDescent="0.2">
      <c r="A211" s="113"/>
      <c r="B211" s="39"/>
      <c r="C211" s="39"/>
      <c r="D211" s="38"/>
    </row>
    <row r="212" spans="1:4" x14ac:dyDescent="0.2">
      <c r="A212" s="113"/>
      <c r="B212" s="39"/>
      <c r="C212" s="39"/>
      <c r="D212" s="38"/>
    </row>
    <row r="213" spans="1:4" x14ac:dyDescent="0.2">
      <c r="A213" s="113"/>
      <c r="B213" s="39"/>
      <c r="C213" s="39"/>
      <c r="D213" s="38"/>
    </row>
    <row r="214" spans="1:4" x14ac:dyDescent="0.2">
      <c r="A214" s="113"/>
      <c r="B214" s="39"/>
      <c r="C214" s="39"/>
      <c r="D214" s="38"/>
    </row>
    <row r="215" spans="1:4" x14ac:dyDescent="0.2">
      <c r="A215" s="113"/>
      <c r="B215" s="39"/>
      <c r="C215" s="39"/>
      <c r="D215" s="38"/>
    </row>
    <row r="216" spans="1:4" x14ac:dyDescent="0.2">
      <c r="A216" s="113"/>
      <c r="B216" s="39"/>
      <c r="C216" s="39"/>
      <c r="D216" s="38"/>
    </row>
    <row r="217" spans="1:4" x14ac:dyDescent="0.2">
      <c r="A217" s="113"/>
      <c r="B217" s="39"/>
      <c r="C217" s="39"/>
      <c r="D217" s="38"/>
    </row>
    <row r="218" spans="1:4" x14ac:dyDescent="0.2">
      <c r="A218" s="113"/>
      <c r="B218" s="39"/>
      <c r="C218" s="39"/>
      <c r="D218" s="38"/>
    </row>
    <row r="219" spans="1:4" x14ac:dyDescent="0.2">
      <c r="A219" s="113"/>
      <c r="B219" s="39"/>
      <c r="C219" s="42"/>
      <c r="D219" s="38"/>
    </row>
    <row r="220" spans="1:4" x14ac:dyDescent="0.2">
      <c r="A220" s="112"/>
      <c r="B220" s="41"/>
      <c r="C220" s="39"/>
      <c r="D220" s="34"/>
    </row>
    <row r="221" spans="1:4" x14ac:dyDescent="0.2">
      <c r="A221" s="113"/>
      <c r="B221" s="43"/>
      <c r="C221" s="39"/>
      <c r="D221" s="38"/>
    </row>
    <row r="222" spans="1:4" x14ac:dyDescent="0.2">
      <c r="A222" s="113"/>
      <c r="B222" s="43"/>
      <c r="C222" s="39"/>
      <c r="D222" s="38"/>
    </row>
    <row r="223" spans="1:4" x14ac:dyDescent="0.2">
      <c r="A223" s="113"/>
      <c r="B223" s="43"/>
      <c r="C223" s="39"/>
      <c r="D223" s="38"/>
    </row>
    <row r="224" spans="1:4" x14ac:dyDescent="0.2">
      <c r="A224" s="113"/>
      <c r="B224" s="43"/>
      <c r="C224" s="34"/>
      <c r="D224" s="38"/>
    </row>
    <row r="225" spans="1:4" x14ac:dyDescent="0.2">
      <c r="A225" s="112"/>
      <c r="B225" s="41"/>
      <c r="C225" s="34"/>
      <c r="D225" s="34"/>
    </row>
    <row r="226" spans="1:4" x14ac:dyDescent="0.2">
      <c r="A226" s="112"/>
      <c r="B226" s="41"/>
      <c r="C226" s="38"/>
      <c r="D226" s="34"/>
    </row>
    <row r="227" spans="1:4" x14ac:dyDescent="0.2">
      <c r="A227" s="113"/>
      <c r="B227" s="43"/>
      <c r="C227" s="39"/>
      <c r="D227" s="38"/>
    </row>
    <row r="228" spans="1:4" x14ac:dyDescent="0.2">
      <c r="A228" s="113"/>
      <c r="B228" s="43"/>
      <c r="C228" s="39"/>
      <c r="D228" s="38"/>
    </row>
    <row r="229" spans="1:4" x14ac:dyDescent="0.2">
      <c r="A229" s="113"/>
      <c r="B229" s="43"/>
      <c r="C229" s="39"/>
      <c r="D229" s="38"/>
    </row>
    <row r="230" spans="1:4" x14ac:dyDescent="0.2">
      <c r="A230" s="113"/>
      <c r="B230" s="43"/>
      <c r="C230" s="39"/>
      <c r="D230" s="38"/>
    </row>
    <row r="231" spans="1:4" x14ac:dyDescent="0.2">
      <c r="A231" s="113"/>
      <c r="B231" s="43"/>
      <c r="C231" s="42"/>
      <c r="D231" s="38"/>
    </row>
    <row r="232" spans="1:4" x14ac:dyDescent="0.2">
      <c r="A232" s="112"/>
      <c r="B232" s="41"/>
      <c r="C232" s="39"/>
      <c r="D232" s="34"/>
    </row>
    <row r="233" spans="1:4" x14ac:dyDescent="0.2">
      <c r="A233" s="113"/>
      <c r="B233" s="43"/>
      <c r="C233" s="39"/>
      <c r="D233" s="38"/>
    </row>
    <row r="234" spans="1:4" x14ac:dyDescent="0.2">
      <c r="A234" s="113"/>
      <c r="B234" s="43"/>
      <c r="C234" s="39"/>
      <c r="D234" s="38"/>
    </row>
    <row r="235" spans="1:4" x14ac:dyDescent="0.2">
      <c r="A235" s="113"/>
      <c r="B235" s="43"/>
      <c r="C235" s="39"/>
      <c r="D235" s="38"/>
    </row>
    <row r="236" spans="1:4" x14ac:dyDescent="0.2">
      <c r="A236" s="113"/>
      <c r="B236" s="43"/>
      <c r="C236" s="39"/>
      <c r="D236" s="38"/>
    </row>
    <row r="237" spans="1:4" x14ac:dyDescent="0.2">
      <c r="A237" s="113"/>
      <c r="B237" s="43"/>
      <c r="C237" s="39"/>
      <c r="D237" s="38"/>
    </row>
    <row r="238" spans="1:4" x14ac:dyDescent="0.2">
      <c r="A238" s="113"/>
      <c r="B238" s="43"/>
      <c r="C238" s="39"/>
      <c r="D238" s="38"/>
    </row>
    <row r="239" spans="1:4" x14ac:dyDescent="0.2">
      <c r="A239" s="113"/>
      <c r="B239" s="43"/>
      <c r="C239" s="39"/>
      <c r="D239" s="38"/>
    </row>
    <row r="240" spans="1:4" x14ac:dyDescent="0.2">
      <c r="A240" s="113"/>
      <c r="B240" s="43"/>
      <c r="C240" s="39"/>
      <c r="D240" s="38"/>
    </row>
    <row r="241" spans="1:4" x14ac:dyDescent="0.2">
      <c r="A241" s="112"/>
      <c r="B241" s="43"/>
      <c r="D241" s="44"/>
    </row>
  </sheetData>
  <mergeCells count="11">
    <mergeCell ref="A5:I5"/>
    <mergeCell ref="A1:I1"/>
    <mergeCell ref="D3:I3"/>
    <mergeCell ref="L6:M6"/>
    <mergeCell ref="A6:C6"/>
    <mergeCell ref="H7:I7"/>
    <mergeCell ref="A7:A8"/>
    <mergeCell ref="B7:D7"/>
    <mergeCell ref="E7:E8"/>
    <mergeCell ref="F7:F8"/>
    <mergeCell ref="G7:G8"/>
  </mergeCells>
  <pageMargins left="0.59055118110236227" right="0.27559055118110237" top="0.39370078740157483" bottom="0.19685039370078741" header="0.51181102362204722" footer="0.51181102362204722"/>
  <pageSetup paperSize="9" scale="54" fitToHeight="0" orientation="portrait" r:id="rId1"/>
  <headerFooter alignWithMargins="0"/>
  <rowBreaks count="10" manualBreakCount="10">
    <brk id="19" max="9" man="1"/>
    <brk id="39" max="8" man="1"/>
    <brk id="62" max="8" man="1"/>
    <brk id="85" max="8" man="1"/>
    <brk id="102" max="8" man="1"/>
    <brk id="120" max="8" man="1"/>
    <brk id="139" max="8" man="1"/>
    <brk id="162" max="8" man="1"/>
    <brk id="185" max="8" man="1"/>
    <brk id="195" max="16383" man="1"/>
  </rowBreaks>
  <colBreaks count="1" manualBreakCount="1">
    <brk id="9" max="1048575" man="1"/>
  </colBreaks>
  <ignoredErrors>
    <ignoredError sqref="B117:B132 B133:B137 B138:B141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S83"/>
  <sheetViews>
    <sheetView view="pageBreakPreview" zoomScaleNormal="110" zoomScaleSheetLayoutView="100" workbookViewId="0">
      <selection activeCell="B3" sqref="B3:I3"/>
    </sheetView>
  </sheetViews>
  <sheetFormatPr defaultColWidth="96.85546875" defaultRowHeight="12.75" x14ac:dyDescent="0.2"/>
  <cols>
    <col min="1" max="1" width="61.5703125" style="28" customWidth="1"/>
    <col min="2" max="2" width="12.140625" style="28" customWidth="1"/>
    <col min="3" max="3" width="14" style="28" customWidth="1"/>
    <col min="4" max="4" width="15.42578125" style="28" customWidth="1"/>
    <col min="5" max="6" width="15.140625" style="28" customWidth="1"/>
    <col min="7" max="7" width="16.28515625" style="28" customWidth="1"/>
    <col min="8" max="8" width="0.140625" style="28" hidden="1" customWidth="1"/>
    <col min="9" max="9" width="9.140625" style="28" hidden="1" customWidth="1"/>
    <col min="10" max="10" width="15" style="28" customWidth="1"/>
    <col min="11" max="250" width="9.140625" style="28" customWidth="1"/>
    <col min="251" max="16384" width="96.85546875" style="28"/>
  </cols>
  <sheetData>
    <row r="1" spans="1:19" ht="45.75" customHeight="1" x14ac:dyDescent="0.2">
      <c r="A1" s="144" t="s">
        <v>333</v>
      </c>
      <c r="B1" s="144"/>
      <c r="C1" s="144"/>
      <c r="D1" s="144"/>
      <c r="E1" s="144"/>
      <c r="F1" s="144"/>
      <c r="G1" s="144"/>
      <c r="H1" s="144"/>
      <c r="I1" s="144"/>
    </row>
    <row r="2" spans="1:19" ht="24" customHeight="1" x14ac:dyDescent="0.2">
      <c r="B2" s="118"/>
      <c r="C2" s="118"/>
      <c r="D2" s="118"/>
      <c r="E2" s="118"/>
      <c r="F2" s="118"/>
      <c r="G2" s="118"/>
      <c r="H2" s="118"/>
      <c r="I2" s="118"/>
    </row>
    <row r="3" spans="1:19" ht="21" customHeight="1" x14ac:dyDescent="0.2">
      <c r="B3" s="144" t="s">
        <v>0</v>
      </c>
      <c r="C3" s="144"/>
      <c r="D3" s="144"/>
      <c r="E3" s="144"/>
      <c r="F3" s="144"/>
      <c r="G3" s="144"/>
      <c r="H3" s="144"/>
      <c r="I3" s="144"/>
    </row>
    <row r="5" spans="1:19" ht="51" customHeight="1" x14ac:dyDescent="0.2">
      <c r="A5" s="145" t="s">
        <v>326</v>
      </c>
      <c r="B5" s="145"/>
      <c r="C5" s="145"/>
      <c r="D5" s="145"/>
      <c r="E5" s="145"/>
      <c r="F5" s="145"/>
      <c r="G5" s="145"/>
      <c r="H5" s="145"/>
      <c r="I5" s="145"/>
      <c r="K5" s="151"/>
      <c r="L5" s="151"/>
      <c r="M5" s="151"/>
      <c r="N5" s="151"/>
      <c r="O5" s="151"/>
      <c r="P5" s="151"/>
      <c r="Q5" s="151"/>
      <c r="R5" s="151"/>
      <c r="S5" s="151"/>
    </row>
    <row r="6" spans="1:19" ht="18.75" customHeight="1" x14ac:dyDescent="0.2">
      <c r="A6" s="152"/>
      <c r="B6" s="152"/>
      <c r="C6" s="152"/>
      <c r="D6" s="152"/>
      <c r="E6" s="152"/>
      <c r="F6" s="152"/>
      <c r="G6" s="152"/>
    </row>
    <row r="7" spans="1:19" ht="32.25" customHeight="1" x14ac:dyDescent="0.25">
      <c r="A7" s="148" t="s">
        <v>97</v>
      </c>
      <c r="B7" s="147" t="s">
        <v>98</v>
      </c>
      <c r="C7" s="147" t="s">
        <v>243</v>
      </c>
      <c r="D7" s="147" t="s">
        <v>244</v>
      </c>
      <c r="E7" s="147" t="s">
        <v>245</v>
      </c>
      <c r="F7" s="147" t="s">
        <v>83</v>
      </c>
      <c r="G7" s="147"/>
      <c r="H7" s="45"/>
      <c r="I7" s="46"/>
    </row>
    <row r="8" spans="1:19" ht="57.75" customHeight="1" x14ac:dyDescent="0.25">
      <c r="A8" s="148"/>
      <c r="B8" s="147"/>
      <c r="C8" s="147"/>
      <c r="D8" s="147"/>
      <c r="E8" s="147"/>
      <c r="F8" s="47" t="s">
        <v>246</v>
      </c>
      <c r="G8" s="47" t="s">
        <v>247</v>
      </c>
      <c r="H8" s="45"/>
      <c r="I8" s="46"/>
    </row>
    <row r="9" spans="1:19" ht="24.75" customHeight="1" x14ac:dyDescent="0.25">
      <c r="A9" s="62" t="s">
        <v>248</v>
      </c>
      <c r="B9" s="48"/>
      <c r="C9" s="64">
        <f>C11+C17+C19+C21+C23+C26+C29+C33+C35</f>
        <v>92307600</v>
      </c>
      <c r="D9" s="64">
        <f>D11+D17+D19+D21+D23+D26+D29+D33+D35</f>
        <v>92307600</v>
      </c>
      <c r="E9" s="64">
        <f>E11+E17+E19+E21+E23+E26+E29+E33+E35</f>
        <v>88127533.449999988</v>
      </c>
      <c r="F9" s="65">
        <f>C9-E9</f>
        <v>4180066.5500000119</v>
      </c>
      <c r="G9" s="65">
        <f>F9</f>
        <v>4180066.5500000119</v>
      </c>
      <c r="H9" s="45"/>
      <c r="I9" s="46"/>
      <c r="J9" s="60"/>
      <c r="K9" s="60"/>
    </row>
    <row r="10" spans="1:19" ht="15.75" customHeight="1" x14ac:dyDescent="0.25">
      <c r="A10" s="59" t="s">
        <v>21</v>
      </c>
      <c r="B10" s="48"/>
      <c r="C10" s="47"/>
      <c r="D10" s="47"/>
      <c r="E10" s="47"/>
      <c r="F10" s="47"/>
      <c r="G10" s="47"/>
      <c r="H10" s="45"/>
      <c r="I10" s="46"/>
    </row>
    <row r="11" spans="1:19" ht="14.25" x14ac:dyDescent="0.2">
      <c r="A11" s="59" t="s">
        <v>101</v>
      </c>
      <c r="B11" s="49" t="s">
        <v>102</v>
      </c>
      <c r="C11" s="50">
        <f>C12+C13+C14+C15+C16</f>
        <v>19998300</v>
      </c>
      <c r="D11" s="50">
        <f t="shared" ref="D11:E11" si="0">D12+D13+D14+D15+D16</f>
        <v>19998300</v>
      </c>
      <c r="E11" s="50">
        <f t="shared" si="0"/>
        <v>19372018.240000002</v>
      </c>
      <c r="F11" s="50">
        <f>C11-E11</f>
        <v>626281.75999999791</v>
      </c>
      <c r="G11" s="50">
        <f>F11</f>
        <v>626281.75999999791</v>
      </c>
      <c r="J11" s="60"/>
    </row>
    <row r="12" spans="1:19" ht="30" x14ac:dyDescent="0.25">
      <c r="A12" s="54" t="s">
        <v>103</v>
      </c>
      <c r="B12" s="66" t="s">
        <v>104</v>
      </c>
      <c r="C12" s="53">
        <v>1275700</v>
      </c>
      <c r="D12" s="53">
        <f>C12</f>
        <v>1275700</v>
      </c>
      <c r="E12" s="53">
        <v>1268928.78</v>
      </c>
      <c r="F12" s="53">
        <f>C12-E12</f>
        <v>6771.2199999999721</v>
      </c>
      <c r="G12" s="53">
        <f>F12</f>
        <v>6771.2199999999721</v>
      </c>
      <c r="J12" s="60"/>
    </row>
    <row r="13" spans="1:19" s="29" customFormat="1" ht="45" x14ac:dyDescent="0.25">
      <c r="A13" s="54" t="s">
        <v>109</v>
      </c>
      <c r="B13" s="67" t="s">
        <v>110</v>
      </c>
      <c r="C13" s="68">
        <v>4166000</v>
      </c>
      <c r="D13" s="68">
        <f>C13</f>
        <v>4166000</v>
      </c>
      <c r="E13" s="68">
        <v>3657941.2</v>
      </c>
      <c r="F13" s="53">
        <f>C13-E13</f>
        <v>508058.79999999981</v>
      </c>
      <c r="G13" s="53">
        <f t="shared" ref="G13:G18" si="1">F13</f>
        <v>508058.79999999981</v>
      </c>
      <c r="J13" s="60"/>
    </row>
    <row r="14" spans="1:19" ht="48" customHeight="1" x14ac:dyDescent="0.25">
      <c r="A14" s="54" t="s">
        <v>119</v>
      </c>
      <c r="B14" s="52" t="s">
        <v>120</v>
      </c>
      <c r="C14" s="53">
        <v>14297900</v>
      </c>
      <c r="D14" s="53">
        <f>C14</f>
        <v>14297900</v>
      </c>
      <c r="E14" s="53">
        <v>14223648.26</v>
      </c>
      <c r="F14" s="53">
        <f>C14-E14</f>
        <v>74251.740000000224</v>
      </c>
      <c r="G14" s="53">
        <f t="shared" si="1"/>
        <v>74251.740000000224</v>
      </c>
      <c r="J14" s="60"/>
    </row>
    <row r="15" spans="1:19" ht="14.25" x14ac:dyDescent="0.2">
      <c r="A15" s="58" t="s">
        <v>129</v>
      </c>
      <c r="B15" s="51" t="s">
        <v>130</v>
      </c>
      <c r="C15" s="50">
        <v>30000</v>
      </c>
      <c r="D15" s="57">
        <f>C15</f>
        <v>30000</v>
      </c>
      <c r="E15" s="50">
        <v>0</v>
      </c>
      <c r="F15" s="50">
        <f t="shared" ref="F15:F17" si="2">C15-E15</f>
        <v>30000</v>
      </c>
      <c r="G15" s="50">
        <f t="shared" si="1"/>
        <v>30000</v>
      </c>
    </row>
    <row r="16" spans="1:19" ht="14.25" x14ac:dyDescent="0.2">
      <c r="A16" s="59" t="s">
        <v>134</v>
      </c>
      <c r="B16" s="51" t="s">
        <v>135</v>
      </c>
      <c r="C16" s="50">
        <v>228700</v>
      </c>
      <c r="D16" s="50">
        <f>C16</f>
        <v>228700</v>
      </c>
      <c r="E16" s="50">
        <v>221500</v>
      </c>
      <c r="F16" s="50">
        <f t="shared" si="2"/>
        <v>7200</v>
      </c>
      <c r="G16" s="50">
        <f t="shared" si="1"/>
        <v>7200</v>
      </c>
    </row>
    <row r="17" spans="1:7" ht="28.5" x14ac:dyDescent="0.2">
      <c r="A17" s="56" t="s">
        <v>150</v>
      </c>
      <c r="B17" s="51" t="s">
        <v>151</v>
      </c>
      <c r="C17" s="50">
        <f>C18</f>
        <v>50000</v>
      </c>
      <c r="D17" s="50">
        <f t="shared" ref="D17:E17" si="3">D18</f>
        <v>50000</v>
      </c>
      <c r="E17" s="50">
        <f t="shared" si="3"/>
        <v>49569</v>
      </c>
      <c r="F17" s="50">
        <f t="shared" si="2"/>
        <v>431</v>
      </c>
      <c r="G17" s="50">
        <f t="shared" si="1"/>
        <v>431</v>
      </c>
    </row>
    <row r="18" spans="1:7" ht="33" customHeight="1" x14ac:dyDescent="0.25">
      <c r="A18" s="54" t="s">
        <v>152</v>
      </c>
      <c r="B18" s="52" t="s">
        <v>153</v>
      </c>
      <c r="C18" s="53">
        <v>50000</v>
      </c>
      <c r="D18" s="53">
        <f>C18</f>
        <v>50000</v>
      </c>
      <c r="E18" s="53">
        <v>49569</v>
      </c>
      <c r="F18" s="53">
        <f>C18-E18</f>
        <v>431</v>
      </c>
      <c r="G18" s="53">
        <f t="shared" si="1"/>
        <v>431</v>
      </c>
    </row>
    <row r="19" spans="1:7" ht="15" customHeight="1" x14ac:dyDescent="0.2">
      <c r="A19" s="59" t="s">
        <v>270</v>
      </c>
      <c r="B19" s="51" t="s">
        <v>271</v>
      </c>
      <c r="C19" s="116">
        <f>C20</f>
        <v>751300</v>
      </c>
      <c r="D19" s="50">
        <f>D20</f>
        <v>751300</v>
      </c>
      <c r="E19" s="50">
        <f t="shared" ref="E19:F19" si="4">E20</f>
        <v>750911.84</v>
      </c>
      <c r="F19" s="50">
        <f t="shared" si="4"/>
        <v>388.1600000000326</v>
      </c>
      <c r="G19" s="50">
        <f>D19-F19</f>
        <v>750911.84</v>
      </c>
    </row>
    <row r="20" spans="1:7" ht="21" customHeight="1" x14ac:dyDescent="0.25">
      <c r="A20" s="55" t="s">
        <v>269</v>
      </c>
      <c r="B20" s="52" t="s">
        <v>272</v>
      </c>
      <c r="C20" s="117">
        <v>751300</v>
      </c>
      <c r="D20" s="53">
        <f>C20</f>
        <v>751300</v>
      </c>
      <c r="E20" s="53">
        <v>750911.84</v>
      </c>
      <c r="F20" s="53">
        <f>C20-E20</f>
        <v>388.1600000000326</v>
      </c>
      <c r="G20" s="50">
        <f>D20-E20</f>
        <v>388.1600000000326</v>
      </c>
    </row>
    <row r="21" spans="1:7" ht="14.25" x14ac:dyDescent="0.2">
      <c r="A21" s="59" t="s">
        <v>161</v>
      </c>
      <c r="B21" s="51" t="s">
        <v>162</v>
      </c>
      <c r="C21" s="50">
        <f>C22</f>
        <v>35264500</v>
      </c>
      <c r="D21" s="50">
        <f>D22</f>
        <v>35264500</v>
      </c>
      <c r="E21" s="50">
        <f>E22</f>
        <v>34239394.090000004</v>
      </c>
      <c r="F21" s="50">
        <f>C21-E21</f>
        <v>1025105.9099999964</v>
      </c>
      <c r="G21" s="50">
        <f t="shared" ref="G21:G32" si="5">F21</f>
        <v>1025105.9099999964</v>
      </c>
    </row>
    <row r="22" spans="1:7" ht="15" x14ac:dyDescent="0.25">
      <c r="A22" s="55" t="s">
        <v>163</v>
      </c>
      <c r="B22" s="52" t="s">
        <v>164</v>
      </c>
      <c r="C22" s="53">
        <v>35264500</v>
      </c>
      <c r="D22" s="53">
        <f>C22</f>
        <v>35264500</v>
      </c>
      <c r="E22" s="53">
        <v>34239394.090000004</v>
      </c>
      <c r="F22" s="53">
        <f>C22-E22</f>
        <v>1025105.9099999964</v>
      </c>
      <c r="G22" s="53">
        <f t="shared" si="5"/>
        <v>1025105.9099999964</v>
      </c>
    </row>
    <row r="23" spans="1:7" ht="14.25" x14ac:dyDescent="0.2">
      <c r="A23" s="59" t="s">
        <v>181</v>
      </c>
      <c r="B23" s="51" t="s">
        <v>182</v>
      </c>
      <c r="C23" s="50">
        <f>C24+C25</f>
        <v>298300</v>
      </c>
      <c r="D23" s="50">
        <f>D24+D25</f>
        <v>298300</v>
      </c>
      <c r="E23" s="50">
        <f>E24+E25</f>
        <v>257690</v>
      </c>
      <c r="F23" s="50">
        <f t="shared" ref="F23:F32" si="6">C23-E23</f>
        <v>40610</v>
      </c>
      <c r="G23" s="50">
        <f t="shared" si="5"/>
        <v>40610</v>
      </c>
    </row>
    <row r="24" spans="1:7" ht="30" x14ac:dyDescent="0.25">
      <c r="A24" s="54" t="s">
        <v>285</v>
      </c>
      <c r="B24" s="52" t="s">
        <v>284</v>
      </c>
      <c r="C24" s="53">
        <v>26300</v>
      </c>
      <c r="D24" s="53">
        <f>C24</f>
        <v>26300</v>
      </c>
      <c r="E24" s="53">
        <v>3500</v>
      </c>
      <c r="F24" s="53">
        <f>C24-E24</f>
        <v>22800</v>
      </c>
      <c r="G24" s="53">
        <f t="shared" si="5"/>
        <v>22800</v>
      </c>
    </row>
    <row r="25" spans="1:7" ht="15" x14ac:dyDescent="0.25">
      <c r="A25" s="55" t="s">
        <v>287</v>
      </c>
      <c r="B25" s="52" t="s">
        <v>286</v>
      </c>
      <c r="C25" s="53">
        <v>272000</v>
      </c>
      <c r="D25" s="53">
        <f>C25</f>
        <v>272000</v>
      </c>
      <c r="E25" s="53">
        <v>254190</v>
      </c>
      <c r="F25" s="53">
        <f t="shared" si="6"/>
        <v>17810</v>
      </c>
      <c r="G25" s="53">
        <f t="shared" si="5"/>
        <v>17810</v>
      </c>
    </row>
    <row r="26" spans="1:7" ht="14.25" x14ac:dyDescent="0.2">
      <c r="A26" s="61" t="s">
        <v>188</v>
      </c>
      <c r="B26" s="51" t="s">
        <v>250</v>
      </c>
      <c r="C26" s="50">
        <f>C27+C28</f>
        <v>6054600</v>
      </c>
      <c r="D26" s="50">
        <f>D27+D28</f>
        <v>6054600</v>
      </c>
      <c r="E26" s="50">
        <f>E27+E28</f>
        <v>5925878.6200000001</v>
      </c>
      <c r="F26" s="50">
        <f t="shared" si="6"/>
        <v>128721.37999999989</v>
      </c>
      <c r="G26" s="50">
        <f t="shared" si="5"/>
        <v>128721.37999999989</v>
      </c>
    </row>
    <row r="27" spans="1:7" ht="15" x14ac:dyDescent="0.25">
      <c r="A27" s="69" t="s">
        <v>190</v>
      </c>
      <c r="B27" s="52" t="s">
        <v>189</v>
      </c>
      <c r="C27" s="53">
        <v>2749100</v>
      </c>
      <c r="D27" s="53">
        <f>C27</f>
        <v>2749100</v>
      </c>
      <c r="E27" s="53">
        <v>2624814.9</v>
      </c>
      <c r="F27" s="53">
        <f t="shared" si="6"/>
        <v>124285.10000000009</v>
      </c>
      <c r="G27" s="53">
        <f t="shared" si="5"/>
        <v>124285.10000000009</v>
      </c>
    </row>
    <row r="28" spans="1:7" ht="15" x14ac:dyDescent="0.25">
      <c r="A28" s="69" t="s">
        <v>327</v>
      </c>
      <c r="B28" s="52" t="s">
        <v>322</v>
      </c>
      <c r="C28" s="53">
        <v>3305500</v>
      </c>
      <c r="D28" s="53">
        <v>3305500</v>
      </c>
      <c r="E28" s="53">
        <v>3301063.72</v>
      </c>
      <c r="F28" s="53">
        <f t="shared" si="6"/>
        <v>4436.2799999997951</v>
      </c>
      <c r="G28" s="53">
        <f t="shared" si="5"/>
        <v>4436.2799999997951</v>
      </c>
    </row>
    <row r="29" spans="1:7" ht="14.25" x14ac:dyDescent="0.2">
      <c r="A29" s="59" t="s">
        <v>193</v>
      </c>
      <c r="B29" s="51" t="s">
        <v>194</v>
      </c>
      <c r="C29" s="50">
        <f>C30+C31+C32</f>
        <v>13811800</v>
      </c>
      <c r="D29" s="50">
        <f>D30+D31+D32</f>
        <v>13811800</v>
      </c>
      <c r="E29" s="50">
        <f>E30+E31+E32</f>
        <v>12753910.24</v>
      </c>
      <c r="F29" s="50">
        <f>F30+F31+F32</f>
        <v>1057889.7599999998</v>
      </c>
      <c r="G29" s="50">
        <f t="shared" si="5"/>
        <v>1057889.7599999998</v>
      </c>
    </row>
    <row r="30" spans="1:7" ht="15" x14ac:dyDescent="0.25">
      <c r="A30" s="55" t="s">
        <v>288</v>
      </c>
      <c r="B30" s="52" t="s">
        <v>289</v>
      </c>
      <c r="C30" s="53">
        <v>235700</v>
      </c>
      <c r="D30" s="53">
        <f>C30</f>
        <v>235700</v>
      </c>
      <c r="E30" s="53">
        <v>235638.36</v>
      </c>
      <c r="F30" s="53">
        <f t="shared" si="6"/>
        <v>61.64000000001397</v>
      </c>
      <c r="G30" s="53">
        <f t="shared" si="5"/>
        <v>61.64000000001397</v>
      </c>
    </row>
    <row r="31" spans="1:7" ht="15" x14ac:dyDescent="0.25">
      <c r="A31" s="55" t="s">
        <v>328</v>
      </c>
      <c r="B31" s="52" t="s">
        <v>196</v>
      </c>
      <c r="C31" s="53">
        <v>2254300</v>
      </c>
      <c r="D31" s="53">
        <v>2254300</v>
      </c>
      <c r="E31" s="53">
        <v>2077064.4</v>
      </c>
      <c r="F31" s="53">
        <f t="shared" si="6"/>
        <v>177235.60000000009</v>
      </c>
      <c r="G31" s="53">
        <f t="shared" si="5"/>
        <v>177235.60000000009</v>
      </c>
    </row>
    <row r="32" spans="1:7" ht="15" x14ac:dyDescent="0.25">
      <c r="A32" s="55" t="s">
        <v>200</v>
      </c>
      <c r="B32" s="52" t="s">
        <v>201</v>
      </c>
      <c r="C32" s="53">
        <v>11321800</v>
      </c>
      <c r="D32" s="53">
        <f>C32</f>
        <v>11321800</v>
      </c>
      <c r="E32" s="53">
        <v>10441207.48</v>
      </c>
      <c r="F32" s="53">
        <f t="shared" si="6"/>
        <v>880592.51999999955</v>
      </c>
      <c r="G32" s="53">
        <f t="shared" si="5"/>
        <v>880592.51999999955</v>
      </c>
    </row>
    <row r="33" spans="1:7" ht="14.25" x14ac:dyDescent="0.2">
      <c r="A33" s="59" t="s">
        <v>206</v>
      </c>
      <c r="B33" s="51" t="s">
        <v>207</v>
      </c>
      <c r="C33" s="50">
        <f>C34</f>
        <v>12082100</v>
      </c>
      <c r="D33" s="50">
        <f t="shared" ref="D33:E33" si="7">D34</f>
        <v>12082100</v>
      </c>
      <c r="E33" s="50">
        <f t="shared" si="7"/>
        <v>10787440.32</v>
      </c>
      <c r="F33" s="50">
        <f t="shared" ref="F33:F37" si="8">C33-E33</f>
        <v>1294659.6799999997</v>
      </c>
      <c r="G33" s="50">
        <f t="shared" ref="G33:G37" si="9">F33</f>
        <v>1294659.6799999997</v>
      </c>
    </row>
    <row r="34" spans="1:7" ht="15" x14ac:dyDescent="0.25">
      <c r="A34" s="55" t="s">
        <v>208</v>
      </c>
      <c r="B34" s="52" t="s">
        <v>209</v>
      </c>
      <c r="C34" s="53">
        <v>12082100</v>
      </c>
      <c r="D34" s="53">
        <f>C34</f>
        <v>12082100</v>
      </c>
      <c r="E34" s="53">
        <v>10787440.32</v>
      </c>
      <c r="F34" s="53">
        <f t="shared" si="8"/>
        <v>1294659.6799999997</v>
      </c>
      <c r="G34" s="53">
        <f t="shared" si="9"/>
        <v>1294659.6799999997</v>
      </c>
    </row>
    <row r="35" spans="1:7" ht="19.5" customHeight="1" x14ac:dyDescent="0.2">
      <c r="A35" s="59" t="s">
        <v>214</v>
      </c>
      <c r="B35" s="51" t="s">
        <v>215</v>
      </c>
      <c r="C35" s="50">
        <f>C36+C37</f>
        <v>3996700</v>
      </c>
      <c r="D35" s="50">
        <f>D36+D37</f>
        <v>3996700</v>
      </c>
      <c r="E35" s="50">
        <f>E36+E37</f>
        <v>3990721.1</v>
      </c>
      <c r="F35" s="50">
        <f t="shared" si="8"/>
        <v>5978.8999999999069</v>
      </c>
      <c r="G35" s="50">
        <f t="shared" si="9"/>
        <v>5978.8999999999069</v>
      </c>
    </row>
    <row r="36" spans="1:7" ht="15" x14ac:dyDescent="0.25">
      <c r="A36" s="55" t="s">
        <v>216</v>
      </c>
      <c r="B36" s="52" t="s">
        <v>217</v>
      </c>
      <c r="C36" s="53">
        <v>1555600</v>
      </c>
      <c r="D36" s="53">
        <f>C36</f>
        <v>1555600</v>
      </c>
      <c r="E36" s="53">
        <v>1554695.6</v>
      </c>
      <c r="F36" s="53">
        <f t="shared" si="8"/>
        <v>904.39999999990687</v>
      </c>
      <c r="G36" s="53">
        <f t="shared" si="9"/>
        <v>904.39999999990687</v>
      </c>
    </row>
    <row r="37" spans="1:7" ht="15" x14ac:dyDescent="0.25">
      <c r="A37" s="55" t="s">
        <v>220</v>
      </c>
      <c r="B37" s="52" t="s">
        <v>221</v>
      </c>
      <c r="C37" s="53">
        <v>2441100</v>
      </c>
      <c r="D37" s="53">
        <f>C37</f>
        <v>2441100</v>
      </c>
      <c r="E37" s="53">
        <v>2436025.5</v>
      </c>
      <c r="F37" s="53">
        <f t="shared" si="8"/>
        <v>5074.5</v>
      </c>
      <c r="G37" s="53">
        <f t="shared" si="9"/>
        <v>5074.5</v>
      </c>
    </row>
    <row r="38" spans="1:7" x14ac:dyDescent="0.2">
      <c r="A38" s="30"/>
      <c r="B38" s="31"/>
      <c r="C38" s="33"/>
    </row>
    <row r="39" spans="1:7" x14ac:dyDescent="0.2">
      <c r="A39" s="34"/>
      <c r="B39" s="35"/>
      <c r="C39" s="37"/>
    </row>
    <row r="40" spans="1:7" x14ac:dyDescent="0.2">
      <c r="A40" s="38"/>
      <c r="B40" s="39"/>
    </row>
    <row r="41" spans="1:7" x14ac:dyDescent="0.2">
      <c r="A41" s="38"/>
      <c r="B41" s="39"/>
    </row>
    <row r="42" spans="1:7" x14ac:dyDescent="0.2">
      <c r="A42" s="38"/>
      <c r="B42" s="39"/>
    </row>
    <row r="43" spans="1:7" x14ac:dyDescent="0.2">
      <c r="A43" s="40"/>
      <c r="B43" s="39"/>
    </row>
    <row r="44" spans="1:7" x14ac:dyDescent="0.2">
      <c r="A44" s="40"/>
      <c r="B44" s="39"/>
    </row>
    <row r="45" spans="1:7" x14ac:dyDescent="0.2">
      <c r="A45" s="38"/>
      <c r="B45" s="39"/>
    </row>
    <row r="46" spans="1:7" x14ac:dyDescent="0.2">
      <c r="A46" s="38"/>
      <c r="B46" s="39"/>
    </row>
    <row r="47" spans="1:7" x14ac:dyDescent="0.2">
      <c r="A47" s="34"/>
      <c r="B47" s="41"/>
    </row>
    <row r="48" spans="1:7" x14ac:dyDescent="0.2">
      <c r="A48" s="38"/>
      <c r="B48" s="43"/>
    </row>
    <row r="49" spans="1:2" x14ac:dyDescent="0.2">
      <c r="A49" s="34"/>
      <c r="B49" s="42"/>
    </row>
    <row r="50" spans="1:2" x14ac:dyDescent="0.2">
      <c r="A50" s="38"/>
      <c r="B50" s="39"/>
    </row>
    <row r="51" spans="1:2" x14ac:dyDescent="0.2">
      <c r="A51" s="38"/>
      <c r="B51" s="39"/>
    </row>
    <row r="52" spans="1:2" x14ac:dyDescent="0.2">
      <c r="A52" s="38"/>
      <c r="B52" s="39"/>
    </row>
    <row r="53" spans="1:2" x14ac:dyDescent="0.2">
      <c r="A53" s="38"/>
      <c r="B53" s="39"/>
    </row>
    <row r="54" spans="1:2" x14ac:dyDescent="0.2">
      <c r="A54" s="38"/>
      <c r="B54" s="39"/>
    </row>
    <row r="55" spans="1:2" x14ac:dyDescent="0.2">
      <c r="A55" s="38"/>
      <c r="B55" s="39"/>
    </row>
    <row r="56" spans="1:2" x14ac:dyDescent="0.2">
      <c r="A56" s="38"/>
      <c r="B56" s="39"/>
    </row>
    <row r="57" spans="1:2" x14ac:dyDescent="0.2">
      <c r="A57" s="38"/>
      <c r="B57" s="39"/>
    </row>
    <row r="58" spans="1:2" x14ac:dyDescent="0.2">
      <c r="A58" s="38"/>
      <c r="B58" s="39"/>
    </row>
    <row r="59" spans="1:2" x14ac:dyDescent="0.2">
      <c r="A59" s="38"/>
      <c r="B59" s="39"/>
    </row>
    <row r="60" spans="1:2" x14ac:dyDescent="0.2">
      <c r="A60" s="38"/>
      <c r="B60" s="39"/>
    </row>
    <row r="61" spans="1:2" x14ac:dyDescent="0.2">
      <c r="A61" s="38"/>
      <c r="B61" s="39"/>
    </row>
    <row r="62" spans="1:2" x14ac:dyDescent="0.2">
      <c r="A62" s="34"/>
      <c r="B62" s="41"/>
    </row>
    <row r="63" spans="1:2" x14ac:dyDescent="0.2">
      <c r="A63" s="38"/>
      <c r="B63" s="43"/>
    </row>
    <row r="64" spans="1:2" x14ac:dyDescent="0.2">
      <c r="A64" s="38"/>
      <c r="B64" s="43"/>
    </row>
    <row r="65" spans="1:2" x14ac:dyDescent="0.2">
      <c r="A65" s="38"/>
      <c r="B65" s="43"/>
    </row>
    <row r="66" spans="1:2" x14ac:dyDescent="0.2">
      <c r="A66" s="38"/>
      <c r="B66" s="43"/>
    </row>
    <row r="67" spans="1:2" x14ac:dyDescent="0.2">
      <c r="A67" s="34"/>
      <c r="B67" s="41"/>
    </row>
    <row r="68" spans="1:2" x14ac:dyDescent="0.2">
      <c r="A68" s="34"/>
      <c r="B68" s="41"/>
    </row>
    <row r="69" spans="1:2" x14ac:dyDescent="0.2">
      <c r="A69" s="38"/>
      <c r="B69" s="43"/>
    </row>
    <row r="70" spans="1:2" x14ac:dyDescent="0.2">
      <c r="A70" s="38"/>
      <c r="B70" s="43"/>
    </row>
    <row r="71" spans="1:2" x14ac:dyDescent="0.2">
      <c r="A71" s="38"/>
      <c r="B71" s="43"/>
    </row>
    <row r="72" spans="1:2" x14ac:dyDescent="0.2">
      <c r="A72" s="38"/>
      <c r="B72" s="43"/>
    </row>
    <row r="73" spans="1:2" x14ac:dyDescent="0.2">
      <c r="A73" s="38"/>
      <c r="B73" s="43"/>
    </row>
    <row r="74" spans="1:2" x14ac:dyDescent="0.2">
      <c r="A74" s="34"/>
      <c r="B74" s="41"/>
    </row>
    <row r="75" spans="1:2" x14ac:dyDescent="0.2">
      <c r="A75" s="38"/>
      <c r="B75" s="43"/>
    </row>
    <row r="76" spans="1:2" x14ac:dyDescent="0.2">
      <c r="A76" s="38"/>
      <c r="B76" s="43"/>
    </row>
    <row r="77" spans="1:2" x14ac:dyDescent="0.2">
      <c r="A77" s="38"/>
      <c r="B77" s="43"/>
    </row>
    <row r="78" spans="1:2" x14ac:dyDescent="0.2">
      <c r="A78" s="38"/>
      <c r="B78" s="43"/>
    </row>
    <row r="79" spans="1:2" x14ac:dyDescent="0.2">
      <c r="A79" s="38"/>
      <c r="B79" s="43"/>
    </row>
    <row r="80" spans="1:2" x14ac:dyDescent="0.2">
      <c r="A80" s="38"/>
      <c r="B80" s="43"/>
    </row>
    <row r="81" spans="1:2" x14ac:dyDescent="0.2">
      <c r="A81" s="38"/>
      <c r="B81" s="43"/>
    </row>
    <row r="82" spans="1:2" x14ac:dyDescent="0.2">
      <c r="A82" s="38"/>
      <c r="B82" s="43"/>
    </row>
    <row r="83" spans="1:2" x14ac:dyDescent="0.2">
      <c r="A83" s="34"/>
      <c r="B83" s="43"/>
    </row>
  </sheetData>
  <mergeCells count="11">
    <mergeCell ref="K5:S5"/>
    <mergeCell ref="A6:G6"/>
    <mergeCell ref="F7:G7"/>
    <mergeCell ref="A1:I1"/>
    <mergeCell ref="B3:I3"/>
    <mergeCell ref="B7:B8"/>
    <mergeCell ref="A7:A8"/>
    <mergeCell ref="C7:C8"/>
    <mergeCell ref="D7:D8"/>
    <mergeCell ref="E7:E8"/>
    <mergeCell ref="A5:I5"/>
  </mergeCells>
  <pageMargins left="0.78740157480314965" right="0.27559055118110237" top="0.39370078740157483" bottom="0.39370078740157483" header="0.51181102362204722" footer="0.39370078740157483"/>
  <pageSetup paperSize="9" scale="62" fitToHeight="0" orientation="portrait" r:id="rId1"/>
  <headerFooter alignWithMargins="0"/>
  <rowBreaks count="2" manualBreakCount="2">
    <brk id="22" max="6" man="1"/>
    <brk id="37" max="16383" man="1"/>
  </rowBreaks>
  <colBreaks count="1" manualBreakCount="1">
    <brk id="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20"/>
  <sheetViews>
    <sheetView tabSelected="1" zoomScaleNormal="100" zoomScaleSheetLayoutView="90" workbookViewId="0">
      <selection activeCell="A5" sqref="A5:D5"/>
    </sheetView>
  </sheetViews>
  <sheetFormatPr defaultRowHeight="12.75" x14ac:dyDescent="0.2"/>
  <cols>
    <col min="1" max="1" width="38.7109375" customWidth="1"/>
    <col min="2" max="2" width="31.28515625" customWidth="1"/>
    <col min="3" max="3" width="16.85546875" customWidth="1"/>
    <col min="4" max="4" width="17" customWidth="1"/>
  </cols>
  <sheetData>
    <row r="1" spans="1:4" ht="46.5" customHeight="1" x14ac:dyDescent="0.25">
      <c r="A1" s="153" t="s">
        <v>334</v>
      </c>
      <c r="B1" s="153"/>
      <c r="C1" s="153"/>
      <c r="D1" s="153"/>
    </row>
    <row r="3" spans="1:4" ht="15.75" customHeight="1" x14ac:dyDescent="0.2">
      <c r="B3" s="155" t="s">
        <v>0</v>
      </c>
      <c r="C3" s="155"/>
      <c r="D3" s="155"/>
    </row>
    <row r="5" spans="1:4" ht="74.25" customHeight="1" x14ac:dyDescent="0.3">
      <c r="A5" s="154" t="s">
        <v>329</v>
      </c>
      <c r="B5" s="154"/>
      <c r="C5" s="154"/>
      <c r="D5" s="154"/>
    </row>
    <row r="6" spans="1:4" x14ac:dyDescent="0.2">
      <c r="A6" s="3"/>
      <c r="B6" s="3"/>
      <c r="C6" s="3"/>
      <c r="D6" s="3"/>
    </row>
    <row r="7" spans="1:4" s="18" customFormat="1" ht="45.75" customHeight="1" x14ac:dyDescent="0.2">
      <c r="A7" s="136" t="s">
        <v>1</v>
      </c>
      <c r="B7" s="137" t="s">
        <v>82</v>
      </c>
      <c r="C7" s="137" t="s">
        <v>278</v>
      </c>
      <c r="D7" s="136" t="s">
        <v>279</v>
      </c>
    </row>
    <row r="8" spans="1:4" s="3" customFormat="1" ht="34.5" customHeight="1" x14ac:dyDescent="0.2">
      <c r="A8" s="138" t="s">
        <v>84</v>
      </c>
      <c r="B8" s="139"/>
      <c r="C8" s="140">
        <f>C9</f>
        <v>3319200</v>
      </c>
      <c r="D8" s="140">
        <f>D16+D17</f>
        <v>7595251.9399999976</v>
      </c>
    </row>
    <row r="9" spans="1:4" s="3" customFormat="1" ht="24" customHeight="1" x14ac:dyDescent="0.25">
      <c r="A9" s="141" t="s">
        <v>280</v>
      </c>
      <c r="B9" s="142"/>
      <c r="C9" s="143">
        <f>C10+C17</f>
        <v>3319200</v>
      </c>
      <c r="D9" s="143">
        <f>D8</f>
        <v>7595251.9399999976</v>
      </c>
    </row>
    <row r="10" spans="1:4" s="3" customFormat="1" ht="24.75" customHeight="1" x14ac:dyDescent="0.25">
      <c r="A10" s="141" t="s">
        <v>281</v>
      </c>
      <c r="B10" s="142"/>
      <c r="C10" s="143">
        <f t="shared" ref="C10:C15" si="0">C11</f>
        <v>-88988400</v>
      </c>
      <c r="D10" s="143">
        <v>-83123241.25</v>
      </c>
    </row>
    <row r="11" spans="1:4" s="3" customFormat="1" ht="33.75" customHeight="1" x14ac:dyDescent="0.25">
      <c r="A11" s="141" t="s">
        <v>282</v>
      </c>
      <c r="B11" s="142" t="s">
        <v>277</v>
      </c>
      <c r="C11" s="143">
        <f t="shared" si="0"/>
        <v>-88988400</v>
      </c>
      <c r="D11" s="143">
        <f t="shared" ref="D11:D15" si="1">D10</f>
        <v>-83123241.25</v>
      </c>
    </row>
    <row r="12" spans="1:4" s="3" customFormat="1" ht="30.75" customHeight="1" x14ac:dyDescent="0.25">
      <c r="A12" s="141" t="s">
        <v>225</v>
      </c>
      <c r="B12" s="142" t="s">
        <v>226</v>
      </c>
      <c r="C12" s="143">
        <f t="shared" si="0"/>
        <v>-88988400</v>
      </c>
      <c r="D12" s="143">
        <f t="shared" si="1"/>
        <v>-83123241.25</v>
      </c>
    </row>
    <row r="13" spans="1:4" s="3" customFormat="1" ht="25.5" customHeight="1" x14ac:dyDescent="0.25">
      <c r="A13" s="141" t="s">
        <v>227</v>
      </c>
      <c r="B13" s="142" t="s">
        <v>228</v>
      </c>
      <c r="C13" s="143">
        <f t="shared" si="0"/>
        <v>-88988400</v>
      </c>
      <c r="D13" s="143">
        <f t="shared" si="1"/>
        <v>-83123241.25</v>
      </c>
    </row>
    <row r="14" spans="1:4" s="3" customFormat="1" ht="27.75" customHeight="1" x14ac:dyDescent="0.25">
      <c r="A14" s="141" t="s">
        <v>232</v>
      </c>
      <c r="B14" s="142" t="s">
        <v>229</v>
      </c>
      <c r="C14" s="143">
        <f t="shared" si="0"/>
        <v>-88988400</v>
      </c>
      <c r="D14" s="143">
        <f t="shared" si="1"/>
        <v>-83123241.25</v>
      </c>
    </row>
    <row r="15" spans="1:4" s="3" customFormat="1" ht="27" customHeight="1" x14ac:dyDescent="0.25">
      <c r="A15" s="141" t="s">
        <v>233</v>
      </c>
      <c r="B15" s="142" t="s">
        <v>230</v>
      </c>
      <c r="C15" s="143">
        <f t="shared" si="0"/>
        <v>-88988400</v>
      </c>
      <c r="D15" s="143">
        <f t="shared" si="1"/>
        <v>-83123241.25</v>
      </c>
    </row>
    <row r="16" spans="1:4" s="3" customFormat="1" ht="85.5" customHeight="1" x14ac:dyDescent="0.25">
      <c r="A16" s="141" t="s">
        <v>234</v>
      </c>
      <c r="B16" s="142" t="s">
        <v>231</v>
      </c>
      <c r="C16" s="143">
        <v>-88988400</v>
      </c>
      <c r="D16" s="143">
        <v>-80532281.510000005</v>
      </c>
    </row>
    <row r="17" spans="1:4" s="3" customFormat="1" ht="29.25" customHeight="1" x14ac:dyDescent="0.25">
      <c r="A17" s="141" t="s">
        <v>283</v>
      </c>
      <c r="B17" s="142" t="s">
        <v>235</v>
      </c>
      <c r="C17" s="143">
        <f t="shared" ref="C17:D19" si="2">C18</f>
        <v>92307600</v>
      </c>
      <c r="D17" s="143">
        <f t="shared" si="2"/>
        <v>88127533.450000003</v>
      </c>
    </row>
    <row r="18" spans="1:4" s="3" customFormat="1" ht="30.75" customHeight="1" x14ac:dyDescent="0.25">
      <c r="A18" s="141" t="s">
        <v>236</v>
      </c>
      <c r="B18" s="142" t="s">
        <v>241</v>
      </c>
      <c r="C18" s="143">
        <f t="shared" si="2"/>
        <v>92307600</v>
      </c>
      <c r="D18" s="143">
        <f t="shared" si="2"/>
        <v>88127533.450000003</v>
      </c>
    </row>
    <row r="19" spans="1:4" s="3" customFormat="1" ht="30.75" customHeight="1" x14ac:dyDescent="0.25">
      <c r="A19" s="141" t="s">
        <v>237</v>
      </c>
      <c r="B19" s="142" t="s">
        <v>238</v>
      </c>
      <c r="C19" s="143">
        <f t="shared" si="2"/>
        <v>92307600</v>
      </c>
      <c r="D19" s="143">
        <f t="shared" si="2"/>
        <v>88127533.450000003</v>
      </c>
    </row>
    <row r="20" spans="1:4" s="3" customFormat="1" ht="81" customHeight="1" x14ac:dyDescent="0.25">
      <c r="A20" s="141" t="s">
        <v>239</v>
      </c>
      <c r="B20" s="142" t="s">
        <v>240</v>
      </c>
      <c r="C20" s="143">
        <v>92307600</v>
      </c>
      <c r="D20" s="143">
        <v>88127533.450000003</v>
      </c>
    </row>
  </sheetData>
  <sheetProtection selectLockedCells="1" selectUnlockedCells="1"/>
  <mergeCells count="3">
    <mergeCell ref="A1:D1"/>
    <mergeCell ref="A5:D5"/>
    <mergeCell ref="B3:D3"/>
  </mergeCells>
  <pageMargins left="0.78740157480314965" right="0.39370078740157483" top="0.39370078740157483" bottom="0.39370078740157483" header="0.51181102362204722" footer="0.51181102362204722"/>
  <pageSetup paperSize="9" scale="88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доходы 2019</vt:lpstr>
      <vt:lpstr>расходы 2019</vt:lpstr>
      <vt:lpstr>Расходы по рп</vt:lpstr>
      <vt:lpstr>источники</vt:lpstr>
      <vt:lpstr>'расходы 2019'!Область_печати</vt:lpstr>
      <vt:lpstr>'Расходы по рп'!Область_печати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glspec</dc:creator>
  <cp:lastModifiedBy>GLAVAMA</cp:lastModifiedBy>
  <cp:lastPrinted>2020-06-29T08:47:18Z</cp:lastPrinted>
  <dcterms:created xsi:type="dcterms:W3CDTF">2017-03-30T07:26:53Z</dcterms:created>
  <dcterms:modified xsi:type="dcterms:W3CDTF">2020-06-29T08:47:34Z</dcterms:modified>
</cp:coreProperties>
</file>