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"/>
    </mc:Choice>
  </mc:AlternateContent>
  <xr:revisionPtr revIDLastSave="0" documentId="13_ncr:1_{6CDE7C5D-E315-49FB-81B9-82B954D4AFBB}" xr6:coauthVersionLast="45" xr6:coauthVersionMax="45" xr10:uidLastSave="{00000000-0000-0000-0000-000000000000}"/>
  <bookViews>
    <workbookView xWindow="-120" yWindow="-120" windowWidth="29040" windowHeight="15840" firstSheet="1" activeTab="1" xr2:uid="{11E526FA-A095-4D04-94BB-294431780685}"/>
  </bookViews>
  <sheets>
    <sheet name="0801_варинат1" sheetId="1" state="hidden" r:id="rId1"/>
    <sheet name="0801_последний вариант_2341,3" sheetId="2" r:id="rId2"/>
    <sheet name="Лист1" sheetId="4" r:id="rId3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H18" i="2" l="1"/>
  <c r="H17" i="2"/>
  <c r="H16" i="2"/>
  <c r="H15" i="2"/>
  <c r="H14" i="2"/>
  <c r="H13" i="2"/>
  <c r="H12" i="2"/>
  <c r="H11" i="2"/>
  <c r="H10" i="2"/>
  <c r="H123" i="2" l="1"/>
  <c r="H122" i="2"/>
  <c r="H121" i="2"/>
  <c r="I120" i="2"/>
  <c r="H119" i="2"/>
  <c r="H118" i="2"/>
  <c r="H117" i="2"/>
  <c r="I116" i="2"/>
  <c r="H116" i="2"/>
  <c r="H115" i="2"/>
  <c r="H114" i="2"/>
  <c r="H113" i="2"/>
  <c r="H112" i="2"/>
  <c r="I111" i="2"/>
  <c r="H111" i="2"/>
  <c r="H110" i="2"/>
  <c r="H109" i="2"/>
  <c r="H108" i="2"/>
  <c r="H107" i="2"/>
  <c r="I107" i="2" s="1"/>
  <c r="I104" i="2"/>
  <c r="H103" i="2"/>
  <c r="I103" i="2" s="1"/>
  <c r="H102" i="2"/>
  <c r="I102" i="2" s="1"/>
  <c r="I97" i="2"/>
  <c r="H96" i="2"/>
  <c r="I96" i="2" s="1"/>
  <c r="I95" i="2"/>
  <c r="H95" i="2"/>
  <c r="H94" i="2"/>
  <c r="I94" i="2" s="1"/>
  <c r="H93" i="2"/>
  <c r="I93" i="2" s="1"/>
  <c r="H87" i="2"/>
  <c r="H86" i="2"/>
  <c r="I86" i="2" s="1"/>
  <c r="I84" i="2"/>
  <c r="H82" i="2"/>
  <c r="I82" i="2" s="1"/>
  <c r="H81" i="2"/>
  <c r="I81" i="2" s="1"/>
  <c r="H80" i="2"/>
  <c r="I80" i="2" s="1"/>
  <c r="H79" i="2"/>
  <c r="I79" i="2" s="1"/>
  <c r="H78" i="2"/>
  <c r="I78" i="2" s="1"/>
  <c r="H74" i="2"/>
  <c r="I74" i="2" s="1"/>
  <c r="H73" i="2"/>
  <c r="H72" i="2"/>
  <c r="H71" i="2"/>
  <c r="H70" i="2"/>
  <c r="I68" i="2"/>
  <c r="I62" i="2"/>
  <c r="I58" i="2"/>
  <c r="H53" i="2"/>
  <c r="I53" i="2" s="1"/>
  <c r="I52" i="2"/>
  <c r="H52" i="2"/>
  <c r="I49" i="2"/>
  <c r="I46" i="2"/>
  <c r="H45" i="2"/>
  <c r="H44" i="2"/>
  <c r="H43" i="2"/>
  <c r="H42" i="2"/>
  <c r="I41" i="2"/>
  <c r="H41" i="2"/>
  <c r="H40" i="2"/>
  <c r="H39" i="2"/>
  <c r="H38" i="2"/>
  <c r="I34" i="2" s="1"/>
  <c r="H37" i="2"/>
  <c r="H36" i="2"/>
  <c r="H35" i="2"/>
  <c r="H34" i="2"/>
  <c r="H33" i="2"/>
  <c r="H32" i="2"/>
  <c r="I31" i="2"/>
  <c r="H31" i="2"/>
  <c r="H30" i="2"/>
  <c r="H29" i="2"/>
  <c r="H28" i="2"/>
  <c r="I25" i="2"/>
  <c r="H22" i="2"/>
  <c r="I22" i="2" s="1"/>
  <c r="H19" i="2"/>
  <c r="I19" i="2" s="1"/>
  <c r="I10" i="2"/>
  <c r="I28" i="2" l="1"/>
  <c r="I70" i="2"/>
  <c r="I108" i="2"/>
  <c r="I124" i="2" s="1"/>
  <c r="I112" i="2"/>
  <c r="I98" i="2"/>
  <c r="I88" i="2"/>
  <c r="I64" i="2"/>
  <c r="I124" i="1"/>
  <c r="H105" i="1"/>
  <c r="I105" i="1" s="1"/>
  <c r="I46" i="1"/>
  <c r="I64" i="1" s="1"/>
  <c r="I126" i="2" l="1"/>
  <c r="I126" i="1"/>
  <c r="I107" i="1"/>
  <c r="I104" i="1"/>
  <c r="H97" i="1"/>
  <c r="I97" i="1" s="1"/>
  <c r="H96" i="1"/>
  <c r="I96" i="1" s="1"/>
  <c r="I95" i="1"/>
  <c r="H95" i="1"/>
  <c r="H94" i="1"/>
  <c r="I94" i="1" s="1"/>
  <c r="H93" i="1"/>
  <c r="I93" i="1" s="1"/>
  <c r="I92" i="1"/>
  <c r="H87" i="1"/>
  <c r="H86" i="1"/>
  <c r="I85" i="1"/>
  <c r="H85" i="1"/>
  <c r="H84" i="1"/>
  <c r="I84" i="1" s="1"/>
  <c r="H80" i="1"/>
  <c r="I80" i="1" s="1"/>
  <c r="H73" i="1"/>
  <c r="H72" i="1"/>
  <c r="I52" i="1"/>
  <c r="H49" i="1"/>
  <c r="H45" i="1"/>
  <c r="H42" i="1"/>
  <c r="H41" i="1"/>
  <c r="H44" i="1"/>
  <c r="H43" i="1"/>
  <c r="H39" i="1"/>
  <c r="H38" i="1"/>
  <c r="H37" i="1"/>
  <c r="H36" i="1"/>
  <c r="H31" i="1"/>
  <c r="H29" i="1"/>
  <c r="H30" i="1"/>
  <c r="H25" i="1"/>
  <c r="I25" i="1" s="1"/>
  <c r="H22" i="1"/>
  <c r="I22" i="1" s="1"/>
  <c r="H19" i="1"/>
  <c r="H11" i="1"/>
  <c r="H12" i="1"/>
  <c r="H13" i="1"/>
  <c r="H14" i="1"/>
  <c r="H15" i="1"/>
  <c r="H16" i="1"/>
  <c r="H17" i="1"/>
  <c r="I98" i="1" l="1"/>
  <c r="I86" i="1"/>
  <c r="I41" i="1"/>
  <c r="H114" i="1"/>
  <c r="I111" i="1"/>
  <c r="H111" i="1"/>
  <c r="H123" i="1" l="1"/>
  <c r="H122" i="1"/>
  <c r="H121" i="1"/>
  <c r="H119" i="1"/>
  <c r="H118" i="1"/>
  <c r="H117" i="1"/>
  <c r="H116" i="1"/>
  <c r="H115" i="1"/>
  <c r="H113" i="1"/>
  <c r="H112" i="1"/>
  <c r="H110" i="1"/>
  <c r="H109" i="1"/>
  <c r="H108" i="1"/>
  <c r="H107" i="1"/>
  <c r="H106" i="1"/>
  <c r="I106" i="1" s="1"/>
  <c r="H103" i="1"/>
  <c r="I103" i="1" s="1"/>
  <c r="H102" i="1"/>
  <c r="I102" i="1" s="1"/>
  <c r="H92" i="1"/>
  <c r="I83" i="1"/>
  <c r="H83" i="1"/>
  <c r="H82" i="1"/>
  <c r="I82" i="1" s="1"/>
  <c r="H81" i="1"/>
  <c r="I81" i="1" s="1"/>
  <c r="H79" i="1"/>
  <c r="I79" i="1" s="1"/>
  <c r="H78" i="1"/>
  <c r="I78" i="1" s="1"/>
  <c r="H74" i="1"/>
  <c r="H71" i="1"/>
  <c r="H70" i="1"/>
  <c r="H68" i="1"/>
  <c r="I68" i="1" s="1"/>
  <c r="H53" i="1"/>
  <c r="H52" i="1"/>
  <c r="H40" i="1"/>
  <c r="H35" i="1"/>
  <c r="H34" i="1"/>
  <c r="H33" i="1"/>
  <c r="H32" i="1"/>
  <c r="H28" i="1"/>
  <c r="I28" i="1" s="1"/>
  <c r="H10" i="1"/>
  <c r="H18" i="1"/>
  <c r="I70" i="1" l="1"/>
  <c r="I34" i="1"/>
  <c r="I116" i="1"/>
  <c r="I10" i="1"/>
  <c r="I112" i="1"/>
  <c r="I120" i="1"/>
  <c r="I108" i="1"/>
  <c r="I74" i="1"/>
  <c r="I62" i="1"/>
  <c r="I58" i="1"/>
  <c r="I53" i="1"/>
  <c r="I49" i="1"/>
  <c r="I19" i="1"/>
  <c r="I31" i="1"/>
  <c r="I88" i="1" l="1"/>
</calcChain>
</file>

<file path=xl/sharedStrings.xml><?xml version="1.0" encoding="utf-8"?>
<sst xmlns="http://schemas.openxmlformats.org/spreadsheetml/2006/main" count="310" uniqueCount="112">
  <si>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</si>
  <si>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</si>
  <si>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</si>
  <si>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</si>
  <si>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</si>
  <si>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</si>
  <si>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</si>
  <si>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</si>
  <si>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кубок</t>
  </si>
  <si>
    <t>медаль</t>
  </si>
  <si>
    <t>мяч футбольный</t>
  </si>
  <si>
    <t>сладкие призы</t>
  </si>
  <si>
    <t>бадминтон</t>
  </si>
  <si>
    <t>скакалка</t>
  </si>
  <si>
    <t>Итого лимит финансирования на первый квартал</t>
  </si>
  <si>
    <t>Первый квартал (январь – март) 2020 года</t>
  </si>
  <si>
    <t>Второй квартал (апрель – июнь) 2020 года</t>
  </si>
  <si>
    <t>мероприятие</t>
  </si>
  <si>
    <t>Итого лимит финансирования на второй квартал</t>
  </si>
  <si>
    <t>Третий квартал (июль - сентябрь) 2020 года</t>
  </si>
  <si>
    <t>Лимит финансирования на  2020 года (в рублях)</t>
  </si>
  <si>
    <t>Итого лимит финансирования на третий квартал</t>
  </si>
  <si>
    <t>Четвертый квартал (октябрь - декабрь) 2020 года</t>
  </si>
  <si>
    <t>Итого лимит финансирования на четвертый квартал</t>
  </si>
  <si>
    <t>Общий объем финансирования на 2020 год</t>
  </si>
  <si>
    <t xml:space="preserve"> Перечень досуговых мероприятий для жителей муниципального образования муниципальный округ Автово, финансируемых за счёт средств местного бюджета в 2020 году
</t>
  </si>
  <si>
    <t>Покупка сувенирной продукции для мероприятий по досугу на 2020 год</t>
  </si>
  <si>
    <t>Ручка</t>
  </si>
  <si>
    <t>Флешка</t>
  </si>
  <si>
    <t>Кружка</t>
  </si>
  <si>
    <t>Футболка</t>
  </si>
  <si>
    <t>Дождевик</t>
  </si>
  <si>
    <t>Браслет</t>
  </si>
  <si>
    <t>Грамота</t>
  </si>
  <si>
    <t>Благодарность</t>
  </si>
  <si>
    <t>магнит</t>
  </si>
  <si>
    <t xml:space="preserve">Организация научно-познавательных лекций «Фантазиум» для учащихся 1-4 классов школ округа Автово </t>
  </si>
  <si>
    <t>Заключение договора с юр.лицом на проведение лекций</t>
  </si>
  <si>
    <t>лекция</t>
  </si>
  <si>
    <t>Организация посещения кинотеатра жителями МО Автово</t>
  </si>
  <si>
    <t>Приобретение билетов</t>
  </si>
  <si>
    <t xml:space="preserve">Организация заливки и уборки катка </t>
  </si>
  <si>
    <t>Заключение договора возмездного оказания услуг с физ.</t>
  </si>
  <si>
    <t>договор</t>
  </si>
  <si>
    <t>Организация народного гуляния «Масленица» для жителей МО Автово</t>
  </si>
  <si>
    <t>Праздничное гуляние на Комсомольской площади с угощениями блинами, чаем, с участием артистов, аниматоров и  пр</t>
  </si>
  <si>
    <t>договор на изг-ление блинов</t>
  </si>
  <si>
    <t>договор на услуги по охране мероприятия</t>
  </si>
  <si>
    <t>Лыжный поход к ДОТу А.Ф.Типанова, посвященный Дню полного освобождения Ленинграда от фашистской блокады:
- организация питания участников похода;
- организация проезда участников похода к ДОТу и обратно;
- приобретение цветочной продукции</t>
  </si>
  <si>
    <t>проезд</t>
  </si>
  <si>
    <t>цветы</t>
  </si>
  <si>
    <t xml:space="preserve">продукты  </t>
  </si>
  <si>
    <t>Военизированные игры «Честь имею!» для жителей МО Автово</t>
  </si>
  <si>
    <t>Проведение военизированных игр «Честь имею» для подростков МО МО Автово
спортзал шк. №501 
спортзал шк.  №397</t>
  </si>
  <si>
    <t xml:space="preserve"> обруч гимнаст.</t>
  </si>
  <si>
    <t>сладкие призы,</t>
  </si>
  <si>
    <t>мяч волебольный</t>
  </si>
  <si>
    <t>мяч баскктбольный</t>
  </si>
  <si>
    <t>Военизированная игра по станциям «Защитники отечества» для жителей МО Автово</t>
  </si>
  <si>
    <t>Проведение военизированной игры по станциям «Защитники отечества» для подростков МО МО Автово
школа №480
школа №389</t>
  </si>
  <si>
    <t>Организация посещения спектакля жителями МО Автово</t>
  </si>
  <si>
    <t>Приобретение билетов в театр Санкт-Петербурга</t>
  </si>
  <si>
    <t>Конкурс рисунков, посвященный 75-летию Победы в Великой Отечественной Войне (школы МО Автово) среди жителей МО Автово</t>
  </si>
  <si>
    <t>Проведение конкурса рисунков среди жителей МО Автово и награждение победителей.</t>
  </si>
  <si>
    <t>Конкурс сочинений, посвященный 75-летию Победы в Великой Отечественной Войне (школы МО Автово)</t>
  </si>
  <si>
    <t>Проведение конкурса сочинений среди жителей МО Автово и награждение победителей</t>
  </si>
  <si>
    <t>Организация посещения Аквапарка жителями МО Автово
1. Семейный абонемент
2. Разовый абонемент 
3. Студенческий абонемент</t>
  </si>
  <si>
    <t>Приобретение сертификатов</t>
  </si>
  <si>
    <t>семейный на (3 чел)</t>
  </si>
  <si>
    <t>вечерний</t>
  </si>
  <si>
    <t>Организация и проведение игры «День безопасности»</t>
  </si>
  <si>
    <t>Проведение игры для детей и подростков МО МО Автово
школа №480</t>
  </si>
  <si>
    <t>ракетка для тенниса</t>
  </si>
  <si>
    <t>Организация выставки творческих работ населения МО Автово «Мир цветов»</t>
  </si>
  <si>
    <t>Заключение договора на проведение выставки</t>
  </si>
  <si>
    <t>Поход по маршруту «Сестрорецкий рубеж»:</t>
  </si>
  <si>
    <t xml:space="preserve">Заключение договора </t>
  </si>
  <si>
    <t>мероприятие (экскурсонное обслуживание, игровая часть, питание)</t>
  </si>
  <si>
    <t xml:space="preserve">Поход к воинским захоронениям «Вахта памяти» 
</t>
  </si>
  <si>
    <t>Заключение договора на проведение похода</t>
  </si>
  <si>
    <t>Автобусные экскурсии для детей, проживающих на территории МО Автово</t>
  </si>
  <si>
    <t>Заключение договора на проведение экскурсий</t>
  </si>
  <si>
    <t>экскурсия</t>
  </si>
  <si>
    <t>Организация военно-спортивной игры «День воинской славы» для жителей МО Автово</t>
  </si>
  <si>
    <t>Заключение договора на проведение игры на стадионе школы №480 для подростков МО Автово</t>
  </si>
  <si>
    <t>Организация соревнований по лазертагу среди жителей муниципального образования Автово</t>
  </si>
  <si>
    <t>Заключение договора на проведение соревнований по лазертагу в для детей МО Автово</t>
  </si>
  <si>
    <t>Организация посещения театра жителями МО Автово</t>
  </si>
  <si>
    <t>Приобретение билетов в театры Санкт-Петербурга</t>
  </si>
  <si>
    <t>Организация посещения интерактивного музея «ЛабиринтУм» жителями МО Автово</t>
  </si>
  <si>
    <t>Конкурс декоративно-прикладного искусства «Подарок ветерану», посвященный 75-летию Победы в Великой Отечественной Войне среди жителей МО Автово</t>
  </si>
  <si>
    <t xml:space="preserve">Проведение конкурса среди детей и подростков, проживающих в муниципальном образовании Автово
ПМК Алые паруса
ПМК Юный корабел
 </t>
  </si>
  <si>
    <t>настольно-печатные игры</t>
  </si>
  <si>
    <t>Организация экскурсий «Флора и фауна Ленинградской области» для жителей МО Автово</t>
  </si>
  <si>
    <t>Организация пешеходных экскурсий по Автово для жителей МО Автово</t>
  </si>
  <si>
    <t>Организация и проведение мероприятия «Военно-спортивный слет» для жителей МО Автово</t>
  </si>
  <si>
    <t>Организация посещения боулинга жителями МО Автово</t>
  </si>
  <si>
    <t>Организация соревнований по пейнтболу среди жителей МО Автово</t>
  </si>
  <si>
    <t>Заключение договора на проведение соревнований по пейнтболу среди подростков, проживающих в МО Автово</t>
  </si>
  <si>
    <t>Организация и проведение лыжного похода к ДОТу А.Ф.Типанова с обеспечением питания участников похода, оплаты проезда, покупкой цветов для возложения к мемориалу и проведение чаепития участников похода с ветеранами ВОВ.</t>
  </si>
  <si>
    <t xml:space="preserve">Организация посещения новогоднего концерта жителями МО </t>
  </si>
  <si>
    <t>Организация посещения Батутного клуба жителями МО Автово</t>
  </si>
  <si>
    <t>Заключение договора на посещение батутного клуба подростками МО Автово</t>
  </si>
  <si>
    <t>чел</t>
  </si>
  <si>
    <t>Организация посещения театра жителями МОАвтово</t>
  </si>
  <si>
    <t>Организация посещения 
Музея железных дорог России жителями МО Автово</t>
  </si>
  <si>
    <t>Приложение к постановлению местной администрации
МО МО Автово от 18  декабря 2019 года № __-п
Глава местной администрации МО МО Автово
_______________________ А.В. Кесаев</t>
  </si>
  <si>
    <t>Организация посещения веревочного парка "Высотный Город" жителями МО Автово</t>
  </si>
  <si>
    <t>Организация посещения детского развлекательного комплекса Joki Joya жителями МО Автово</t>
  </si>
  <si>
    <t>Общий объем финансирования на 2020 год – 3 320 000 рублей</t>
  </si>
  <si>
    <t>Общий объем финансирования на 2020 год – 2 346 300 рублей</t>
  </si>
  <si>
    <t>Приложение к постановлению местной администрации
МО МО Автово от 18  декабря 2019 года № 57-п (в редакции изменений, внесенных постановлением местной администрации МО Автово от 20.11.2020 № 54-п)
Временно исполняющий обязанности главы местной администрации МО МО Автово
_______________________ А.В. Савкин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</si>
</sst>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4" fontId="3" fillId="0" borderId="14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4" fontId="2" fillId="0" borderId="0" xfId="0" applyNumberFormat="1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6" xfId="0" applyNumberFormat="1" applyFont="1" applyFill="1" applyBorder="1"/>
    <xf numFmtId="0" fontId="7" fillId="0" borderId="0" xfId="0" applyFont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4" xfId="0" applyFont="1" applyBorder="1" applyAlignment="1">
      <alignment wrapText="1" shrinkToFit="1"/>
    </xf>
    <xf numFmtId="0" fontId="5" fillId="0" borderId="14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12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5" fillId="0" borderId="12" xfId="0" applyFont="1" applyBorder="1" applyAlignment="1">
      <alignment wrapText="1" shrinkToFit="1"/>
    </xf>
    <xf numFmtId="0" fontId="5" fillId="0" borderId="6" xfId="0" applyFont="1" applyBorder="1" applyAlignment="1">
      <alignment wrapText="1" shrinkToFit="1"/>
    </xf>
    <xf numFmtId="0" fontId="5" fillId="0" borderId="3" xfId="0" applyFont="1" applyBorder="1" applyAlignment="1">
      <alignment wrapText="1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 shrinkToFit="1"/>
    </xf>
    <xf numFmtId="0" fontId="5" fillId="0" borderId="9" xfId="0" applyFont="1" applyBorder="1" applyAlignment="1">
      <alignment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4" fontId="3" fillId="0" borderId="9" xfId="0" applyNumberFormat="1" applyFont="1" applyFill="1" applyBorder="1"/>
    <xf numFmtId="4" fontId="2" fillId="0" borderId="10" xfId="0" applyNumberFormat="1" applyFont="1" applyBorder="1" applyAlignment="1">
      <alignment vertical="center" wrapText="1" shrinkToFit="1"/>
    </xf>
    <xf numFmtId="0" fontId="5" fillId="0" borderId="11" xfId="0" applyFont="1" applyBorder="1" applyAlignment="1">
      <alignment wrapText="1" shrinkToFit="1"/>
    </xf>
    <xf numFmtId="4" fontId="1" fillId="0" borderId="0" xfId="0" applyNumberFormat="1" applyFont="1"/>
    <xf numFmtId="0" fontId="6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4" fontId="2" fillId="0" borderId="13" xfId="0" applyNumberFormat="1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" fontId="10" fillId="0" borderId="0" xfId="0" applyNumberFormat="1" applyFont="1"/>
    <xf numFmtId="4" fontId="2" fillId="0" borderId="13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wrapText="1" shrinkToFit="1"/>
    </xf>
    <xf numFmtId="0" fontId="3" fillId="0" borderId="36" xfId="0" applyFont="1" applyBorder="1" applyAlignment="1">
      <alignment horizontal="center" vertical="center" wrapText="1" shrinkToFit="1"/>
    </xf>
    <xf numFmtId="4" fontId="2" fillId="0" borderId="38" xfId="0" applyNumberFormat="1" applyFont="1" applyBorder="1" applyAlignment="1">
      <alignment vertical="center" wrapText="1" shrinkToFit="1"/>
    </xf>
    <xf numFmtId="4" fontId="2" fillId="0" borderId="37" xfId="0" applyNumberFormat="1" applyFont="1" applyBorder="1" applyAlignment="1">
      <alignment vertical="center" wrapText="1" shrinkToFit="1"/>
    </xf>
    <xf numFmtId="4" fontId="2" fillId="0" borderId="39" xfId="0" applyNumberFormat="1" applyFont="1" applyBorder="1" applyAlignment="1">
      <alignment vertical="center" wrapText="1" shrinkToFit="1"/>
    </xf>
    <xf numFmtId="0" fontId="4" fillId="0" borderId="32" xfId="0" applyFont="1" applyBorder="1" applyAlignment="1">
      <alignment vertical="center" wrapText="1" shrinkToFit="1"/>
    </xf>
    <xf numFmtId="0" fontId="5" fillId="0" borderId="18" xfId="0" applyFont="1" applyBorder="1" applyAlignment="1">
      <alignment wrapText="1" shrinkToFit="1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4" fontId="3" fillId="0" borderId="1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 shrinkToFit="1"/>
    </xf>
    <xf numFmtId="0" fontId="4" fillId="0" borderId="33" xfId="0" applyFont="1" applyBorder="1" applyAlignment="1">
      <alignment vertical="center" wrapText="1" shrinkToFit="1"/>
    </xf>
    <xf numFmtId="0" fontId="3" fillId="0" borderId="35" xfId="0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 shrinkToFi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18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35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4" fontId="2" fillId="0" borderId="13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7" fillId="0" borderId="0" xfId="0" applyFont="1" applyBorder="1" applyAlignment="1">
      <alignment wrapText="1" shrinkToFit="1"/>
    </xf>
    <xf numFmtId="0" fontId="5" fillId="0" borderId="12" xfId="0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4" fontId="2" fillId="0" borderId="44" xfId="0" applyNumberFormat="1" applyFont="1" applyBorder="1" applyAlignment="1">
      <alignment vertical="center" wrapText="1" shrinkToFit="1"/>
    </xf>
    <xf numFmtId="0" fontId="2" fillId="0" borderId="45" xfId="0" applyFont="1" applyBorder="1" applyAlignment="1">
      <alignment vertical="center" wrapText="1" shrinkToFit="1"/>
    </xf>
    <xf numFmtId="0" fontId="2" fillId="0" borderId="46" xfId="0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15" xfId="0" applyFont="1" applyBorder="1" applyAlignment="1">
      <alignment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7" fillId="0" borderId="0" xfId="0" applyFont="1" applyBorder="1" applyAlignment="1">
      <alignment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4" fontId="2" fillId="0" borderId="15" xfId="0" applyNumberFormat="1" applyFont="1" applyBorder="1" applyAlignment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 shrinkToFi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 wrapText="1" shrinkToFi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47" xfId="0" applyFont="1" applyBorder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vertical="center" wrapText="1" shrinkToFit="1"/>
    </xf>
    <xf numFmtId="3" fontId="2" fillId="0" borderId="7" xfId="0" applyNumberFormat="1" applyFont="1" applyBorder="1" applyAlignment="1">
      <alignment vertical="center" wrapText="1" shrinkToFit="1"/>
    </xf>
    <xf numFmtId="3" fontId="2" fillId="0" borderId="2" xfId="0" applyNumberFormat="1" applyFont="1" applyBorder="1" applyAlignment="1">
      <alignment vertical="center" wrapText="1" shrinkToFit="1"/>
    </xf>
    <xf numFmtId="3" fontId="2" fillId="0" borderId="4" xfId="0" applyNumberFormat="1" applyFont="1" applyBorder="1" applyAlignment="1">
      <alignment vertical="center" wrapText="1" shrinkToFit="1"/>
    </xf>
    <xf numFmtId="0" fontId="4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4" fillId="0" borderId="28" xfId="0" applyFont="1" applyBorder="1" applyAlignment="1">
      <alignment vertical="center" wrapText="1" shrinkToFit="1"/>
    </xf>
    <xf numFmtId="0" fontId="3" fillId="0" borderId="14" xfId="0" applyFont="1" applyBorder="1" applyAlignment="1">
      <alignment wrapText="1"/>
    </xf>
    <xf numFmtId="0" fontId="4" fillId="0" borderId="30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shrinkToFit="1"/>
    </xf>
    <xf numFmtId="0" fontId="0" fillId="0" borderId="0" xfId="0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B1:I126"/>
  <sheetViews>
    <sheetView topLeftCell="A100" zoomScaleNormal="100" workbookViewId="0">
      <selection activeCell="I99" sqref="I99"/>
    </sheetView>
  </sheetViews>
  <sheetFormatPr defaultRowHeight="15" x14ac:dyDescent="0.25"/>
  <cols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</cols>
  <sheetData>
    <row r="1" spans="2:9" ht="90.75" customHeight="1" x14ac:dyDescent="0.25">
      <c r="E1" s="221" t="s">
        <v>106</v>
      </c>
      <c r="F1" s="221"/>
      <c r="G1" s="222"/>
      <c r="H1" s="222"/>
      <c r="I1" s="222"/>
    </row>
    <row r="3" spans="2:9" ht="48" customHeight="1" x14ac:dyDescent="0.3">
      <c r="C3" s="223" t="s">
        <v>25</v>
      </c>
      <c r="D3" s="223"/>
      <c r="E3" s="223"/>
      <c r="F3" s="223"/>
      <c r="G3" s="224"/>
      <c r="H3" s="224"/>
      <c r="I3" s="224"/>
    </row>
    <row r="5" spans="2:9" ht="17.25" x14ac:dyDescent="0.3">
      <c r="C5" s="223" t="s">
        <v>109</v>
      </c>
      <c r="D5" s="223"/>
      <c r="E5" s="223"/>
      <c r="F5" s="223"/>
      <c r="G5" s="224"/>
      <c r="H5" s="224"/>
      <c r="I5" s="224"/>
    </row>
    <row r="6" spans="2:9" ht="15.75" x14ac:dyDescent="0.25">
      <c r="C6" s="4"/>
      <c r="D6" s="4"/>
      <c r="E6" s="4"/>
      <c r="F6" s="4"/>
    </row>
    <row r="7" spans="2:9" x14ac:dyDescent="0.25">
      <c r="C7" s="225" t="s">
        <v>15</v>
      </c>
      <c r="D7" s="226"/>
      <c r="E7" s="226"/>
      <c r="F7" s="226"/>
      <c r="G7" s="226"/>
      <c r="H7" s="226"/>
    </row>
    <row r="8" spans="2:9" ht="15.75" thickBot="1" x14ac:dyDescent="0.3"/>
    <row r="9" spans="2:9" ht="48.75" thickBot="1" x14ac:dyDescent="0.3">
      <c r="B9" s="47" t="s">
        <v>1</v>
      </c>
      <c r="C9" s="1" t="s">
        <v>0</v>
      </c>
      <c r="D9" s="2" t="s">
        <v>7</v>
      </c>
      <c r="E9" s="3" t="s">
        <v>2</v>
      </c>
      <c r="F9" s="106" t="s">
        <v>3</v>
      </c>
      <c r="G9" s="107" t="s">
        <v>4</v>
      </c>
      <c r="H9" s="108" t="s">
        <v>5</v>
      </c>
      <c r="I9" s="25" t="s">
        <v>20</v>
      </c>
    </row>
    <row r="10" spans="2:9" x14ac:dyDescent="0.25">
      <c r="B10" s="162">
        <v>1</v>
      </c>
      <c r="C10" s="159" t="s">
        <v>26</v>
      </c>
      <c r="D10" s="66" t="s">
        <v>27</v>
      </c>
      <c r="E10" s="165" t="s">
        <v>6</v>
      </c>
      <c r="F10" s="113">
        <v>3000</v>
      </c>
      <c r="G10" s="69">
        <v>30</v>
      </c>
      <c r="H10" s="109">
        <f>F10*G10</f>
        <v>90000</v>
      </c>
      <c r="I10" s="144">
        <f>H10+H11+H12+H13+H14+H15+H16+H17+H18</f>
        <v>500000</v>
      </c>
    </row>
    <row r="11" spans="2:9" x14ac:dyDescent="0.25">
      <c r="B11" s="163"/>
      <c r="C11" s="160"/>
      <c r="D11" s="66" t="s">
        <v>28</v>
      </c>
      <c r="E11" s="166"/>
      <c r="F11" s="114">
        <v>100</v>
      </c>
      <c r="G11" s="70">
        <v>600</v>
      </c>
      <c r="H11" s="110">
        <f t="shared" ref="H11:H17" si="0">F11*G11</f>
        <v>60000</v>
      </c>
      <c r="I11" s="145"/>
    </row>
    <row r="12" spans="2:9" x14ac:dyDescent="0.25">
      <c r="B12" s="164"/>
      <c r="C12" s="161"/>
      <c r="D12" s="66" t="s">
        <v>29</v>
      </c>
      <c r="E12" s="167"/>
      <c r="F12" s="114">
        <v>200</v>
      </c>
      <c r="G12" s="70">
        <v>200</v>
      </c>
      <c r="H12" s="110">
        <f t="shared" si="0"/>
        <v>40000</v>
      </c>
      <c r="I12" s="146"/>
    </row>
    <row r="13" spans="2:9" x14ac:dyDescent="0.25">
      <c r="B13" s="164"/>
      <c r="C13" s="161"/>
      <c r="D13" s="66" t="s">
        <v>30</v>
      </c>
      <c r="E13" s="167"/>
      <c r="F13" s="114">
        <v>500</v>
      </c>
      <c r="G13" s="70">
        <v>280</v>
      </c>
      <c r="H13" s="110">
        <f t="shared" si="0"/>
        <v>140000</v>
      </c>
      <c r="I13" s="146"/>
    </row>
    <row r="14" spans="2:9" x14ac:dyDescent="0.25">
      <c r="B14" s="164"/>
      <c r="C14" s="161"/>
      <c r="D14" s="66" t="s">
        <v>31</v>
      </c>
      <c r="E14" s="167"/>
      <c r="F14" s="114">
        <v>300</v>
      </c>
      <c r="G14" s="70">
        <v>300</v>
      </c>
      <c r="H14" s="110">
        <f t="shared" si="0"/>
        <v>90000</v>
      </c>
      <c r="I14" s="146"/>
    </row>
    <row r="15" spans="2:9" x14ac:dyDescent="0.25">
      <c r="B15" s="164"/>
      <c r="C15" s="161"/>
      <c r="D15" s="66" t="s">
        <v>32</v>
      </c>
      <c r="E15" s="167"/>
      <c r="F15" s="114">
        <v>500</v>
      </c>
      <c r="G15" s="70">
        <v>55</v>
      </c>
      <c r="H15" s="110">
        <f t="shared" si="0"/>
        <v>27500</v>
      </c>
      <c r="I15" s="146"/>
    </row>
    <row r="16" spans="2:9" x14ac:dyDescent="0.25">
      <c r="B16" s="164"/>
      <c r="C16" s="161"/>
      <c r="D16" s="66" t="s">
        <v>33</v>
      </c>
      <c r="E16" s="167"/>
      <c r="F16" s="114">
        <v>700</v>
      </c>
      <c r="G16" s="70">
        <v>15</v>
      </c>
      <c r="H16" s="110">
        <f t="shared" si="0"/>
        <v>10500</v>
      </c>
      <c r="I16" s="146"/>
    </row>
    <row r="17" spans="2:9" x14ac:dyDescent="0.25">
      <c r="B17" s="164"/>
      <c r="C17" s="161"/>
      <c r="D17" s="66" t="s">
        <v>34</v>
      </c>
      <c r="E17" s="167"/>
      <c r="F17" s="114">
        <v>300</v>
      </c>
      <c r="G17" s="70">
        <v>15</v>
      </c>
      <c r="H17" s="110">
        <f t="shared" si="0"/>
        <v>4500</v>
      </c>
      <c r="I17" s="146"/>
    </row>
    <row r="18" spans="2:9" ht="15.75" thickBot="1" x14ac:dyDescent="0.3">
      <c r="B18" s="164"/>
      <c r="C18" s="161"/>
      <c r="D18" s="67" t="s">
        <v>35</v>
      </c>
      <c r="E18" s="167"/>
      <c r="F18" s="115">
        <v>500</v>
      </c>
      <c r="G18" s="71">
        <v>75</v>
      </c>
      <c r="H18" s="111">
        <f t="shared" ref="H18:H33" si="1">F18*G18</f>
        <v>37500</v>
      </c>
      <c r="I18" s="146"/>
    </row>
    <row r="19" spans="2:9" x14ac:dyDescent="0.25">
      <c r="B19" s="147">
        <v>2</v>
      </c>
      <c r="C19" s="150" t="s">
        <v>36</v>
      </c>
      <c r="D19" s="156" t="s">
        <v>37</v>
      </c>
      <c r="E19" s="248" t="s">
        <v>38</v>
      </c>
      <c r="F19" s="213">
        <v>10</v>
      </c>
      <c r="G19" s="213">
        <v>6000</v>
      </c>
      <c r="H19" s="216">
        <f>F19*G19</f>
        <v>60000</v>
      </c>
      <c r="I19" s="153">
        <f>H19+H20+H21</f>
        <v>60000</v>
      </c>
    </row>
    <row r="20" spans="2:9" x14ac:dyDescent="0.25">
      <c r="B20" s="148"/>
      <c r="C20" s="151"/>
      <c r="D20" s="157"/>
      <c r="E20" s="249"/>
      <c r="F20" s="213"/>
      <c r="G20" s="213"/>
      <c r="H20" s="216"/>
      <c r="I20" s="154"/>
    </row>
    <row r="21" spans="2:9" ht="27" customHeight="1" thickBot="1" x14ac:dyDescent="0.3">
      <c r="B21" s="149"/>
      <c r="C21" s="152"/>
      <c r="D21" s="158"/>
      <c r="E21" s="250"/>
      <c r="F21" s="214"/>
      <c r="G21" s="214"/>
      <c r="H21" s="217"/>
      <c r="I21" s="155"/>
    </row>
    <row r="22" spans="2:9" x14ac:dyDescent="0.25">
      <c r="B22" s="147">
        <v>3</v>
      </c>
      <c r="C22" s="150" t="s">
        <v>39</v>
      </c>
      <c r="D22" s="156" t="s">
        <v>40</v>
      </c>
      <c r="E22" s="248" t="s">
        <v>6</v>
      </c>
      <c r="F22" s="212">
        <v>400</v>
      </c>
      <c r="G22" s="212">
        <v>250</v>
      </c>
      <c r="H22" s="215">
        <f>F22*G22</f>
        <v>100000</v>
      </c>
      <c r="I22" s="153">
        <f>H22+H23+H24</f>
        <v>100000</v>
      </c>
    </row>
    <row r="23" spans="2:9" x14ac:dyDescent="0.25">
      <c r="B23" s="148"/>
      <c r="C23" s="151"/>
      <c r="D23" s="157"/>
      <c r="E23" s="249"/>
      <c r="F23" s="213"/>
      <c r="G23" s="213"/>
      <c r="H23" s="216"/>
      <c r="I23" s="154"/>
    </row>
    <row r="24" spans="2:9" ht="27" customHeight="1" thickBot="1" x14ac:dyDescent="0.3">
      <c r="B24" s="149"/>
      <c r="C24" s="152"/>
      <c r="D24" s="158"/>
      <c r="E24" s="250"/>
      <c r="F24" s="214"/>
      <c r="G24" s="214"/>
      <c r="H24" s="217"/>
      <c r="I24" s="155"/>
    </row>
    <row r="25" spans="2:9" x14ac:dyDescent="0.25">
      <c r="B25" s="147">
        <v>4</v>
      </c>
      <c r="C25" s="150" t="s">
        <v>41</v>
      </c>
      <c r="D25" s="156" t="s">
        <v>42</v>
      </c>
      <c r="E25" s="248" t="s">
        <v>43</v>
      </c>
      <c r="F25" s="212">
        <v>1</v>
      </c>
      <c r="G25" s="212">
        <v>85000</v>
      </c>
      <c r="H25" s="215">
        <f>F25*G25</f>
        <v>85000</v>
      </c>
      <c r="I25" s="153">
        <f>H25+H26+H27</f>
        <v>85000</v>
      </c>
    </row>
    <row r="26" spans="2:9" x14ac:dyDescent="0.25">
      <c r="B26" s="148"/>
      <c r="C26" s="151"/>
      <c r="D26" s="157"/>
      <c r="E26" s="249"/>
      <c r="F26" s="213"/>
      <c r="G26" s="213"/>
      <c r="H26" s="216"/>
      <c r="I26" s="154"/>
    </row>
    <row r="27" spans="2:9" ht="27" customHeight="1" thickBot="1" x14ac:dyDescent="0.3">
      <c r="B27" s="149"/>
      <c r="C27" s="152"/>
      <c r="D27" s="158"/>
      <c r="E27" s="250"/>
      <c r="F27" s="214"/>
      <c r="G27" s="214"/>
      <c r="H27" s="217"/>
      <c r="I27" s="155"/>
    </row>
    <row r="28" spans="2:9" ht="24.75" thickBot="1" x14ac:dyDescent="0.3">
      <c r="B28" s="184">
        <v>5</v>
      </c>
      <c r="C28" s="172" t="s">
        <v>44</v>
      </c>
      <c r="D28" s="156" t="s">
        <v>45</v>
      </c>
      <c r="E28" s="26" t="s">
        <v>17</v>
      </c>
      <c r="F28" s="13">
        <v>1</v>
      </c>
      <c r="G28" s="11">
        <v>200000</v>
      </c>
      <c r="H28" s="103">
        <f t="shared" si="1"/>
        <v>200000</v>
      </c>
      <c r="I28" s="153">
        <f>H28+H29+H30</f>
        <v>285000</v>
      </c>
    </row>
    <row r="29" spans="2:9" ht="72.75" thickBot="1" x14ac:dyDescent="0.3">
      <c r="B29" s="185"/>
      <c r="C29" s="183"/>
      <c r="D29" s="186"/>
      <c r="E29" s="30" t="s">
        <v>47</v>
      </c>
      <c r="F29" s="72">
        <v>1</v>
      </c>
      <c r="G29" s="105">
        <v>15000</v>
      </c>
      <c r="H29" s="103">
        <f t="shared" si="1"/>
        <v>15000</v>
      </c>
      <c r="I29" s="187"/>
    </row>
    <row r="30" spans="2:9" ht="48.75" thickBot="1" x14ac:dyDescent="0.3">
      <c r="B30" s="185"/>
      <c r="C30" s="183"/>
      <c r="D30" s="186"/>
      <c r="E30" s="30" t="s">
        <v>46</v>
      </c>
      <c r="F30" s="72">
        <v>1</v>
      </c>
      <c r="G30" s="105">
        <v>70000</v>
      </c>
      <c r="H30" s="103">
        <f t="shared" si="1"/>
        <v>70000</v>
      </c>
      <c r="I30" s="187"/>
    </row>
    <row r="31" spans="2:9" x14ac:dyDescent="0.25">
      <c r="B31" s="147">
        <v>6</v>
      </c>
      <c r="C31" s="172" t="s">
        <v>48</v>
      </c>
      <c r="D31" s="176" t="s">
        <v>99</v>
      </c>
      <c r="E31" s="26" t="s">
        <v>49</v>
      </c>
      <c r="F31" s="18">
        <v>20</v>
      </c>
      <c r="G31" s="18">
        <v>90</v>
      </c>
      <c r="H31" s="76">
        <f>F31*G31</f>
        <v>1800</v>
      </c>
      <c r="I31" s="153">
        <f>H31+H32+H33</f>
        <v>12000</v>
      </c>
    </row>
    <row r="32" spans="2:9" x14ac:dyDescent="0.25">
      <c r="B32" s="169"/>
      <c r="C32" s="173"/>
      <c r="D32" s="177"/>
      <c r="E32" s="27" t="s">
        <v>50</v>
      </c>
      <c r="F32" s="5">
        <v>24</v>
      </c>
      <c r="G32" s="5">
        <v>50</v>
      </c>
      <c r="H32" s="77">
        <f t="shared" si="1"/>
        <v>1200</v>
      </c>
      <c r="I32" s="180"/>
    </row>
    <row r="33" spans="2:9" ht="129" customHeight="1" thickBot="1" x14ac:dyDescent="0.3">
      <c r="B33" s="171"/>
      <c r="C33" s="175"/>
      <c r="D33" s="179"/>
      <c r="E33" s="29" t="s">
        <v>51</v>
      </c>
      <c r="F33" s="8">
        <v>1</v>
      </c>
      <c r="G33" s="8">
        <v>9000</v>
      </c>
      <c r="H33" s="73">
        <f t="shared" si="1"/>
        <v>9000</v>
      </c>
      <c r="I33" s="182"/>
    </row>
    <row r="34" spans="2:9" ht="24" x14ac:dyDescent="0.25">
      <c r="B34" s="147">
        <v>7</v>
      </c>
      <c r="C34" s="172" t="s">
        <v>52</v>
      </c>
      <c r="D34" s="176" t="s">
        <v>53</v>
      </c>
      <c r="E34" s="26" t="s">
        <v>54</v>
      </c>
      <c r="F34" s="18">
        <v>6</v>
      </c>
      <c r="G34" s="18">
        <v>700</v>
      </c>
      <c r="H34" s="76">
        <f t="shared" ref="H34:H42" si="2">F34*G34</f>
        <v>4200</v>
      </c>
      <c r="I34" s="153">
        <f>H34+H35+H40+H36+H37+H38+H39</f>
        <v>20000</v>
      </c>
    </row>
    <row r="35" spans="2:9" x14ac:dyDescent="0.25">
      <c r="B35" s="169"/>
      <c r="C35" s="173"/>
      <c r="D35" s="177"/>
      <c r="E35" s="27" t="s">
        <v>13</v>
      </c>
      <c r="F35" s="5">
        <v>4</v>
      </c>
      <c r="G35" s="5">
        <v>225</v>
      </c>
      <c r="H35" s="77">
        <f t="shared" si="2"/>
        <v>900</v>
      </c>
      <c r="I35" s="180"/>
    </row>
    <row r="36" spans="2:9" ht="24.75" thickBot="1" x14ac:dyDescent="0.3">
      <c r="B36" s="170"/>
      <c r="C36" s="174"/>
      <c r="D36" s="178"/>
      <c r="E36" s="29" t="s">
        <v>55</v>
      </c>
      <c r="F36" s="14">
        <v>6</v>
      </c>
      <c r="G36" s="14">
        <v>1000</v>
      </c>
      <c r="H36" s="104">
        <f t="shared" si="2"/>
        <v>6000</v>
      </c>
      <c r="I36" s="181"/>
    </row>
    <row r="37" spans="2:9" ht="36" x14ac:dyDescent="0.25">
      <c r="B37" s="170"/>
      <c r="C37" s="174"/>
      <c r="D37" s="178"/>
      <c r="E37" s="31" t="s">
        <v>56</v>
      </c>
      <c r="F37" s="14">
        <v>2</v>
      </c>
      <c r="G37" s="14">
        <v>1500</v>
      </c>
      <c r="H37" s="104">
        <f t="shared" si="2"/>
        <v>3000</v>
      </c>
      <c r="I37" s="181"/>
    </row>
    <row r="38" spans="2:9" ht="36" x14ac:dyDescent="0.25">
      <c r="B38" s="170"/>
      <c r="C38" s="174"/>
      <c r="D38" s="178"/>
      <c r="E38" s="31" t="s">
        <v>10</v>
      </c>
      <c r="F38" s="14">
        <v>1</v>
      </c>
      <c r="G38" s="14">
        <v>2500</v>
      </c>
      <c r="H38" s="104">
        <f t="shared" si="2"/>
        <v>2500</v>
      </c>
      <c r="I38" s="181"/>
    </row>
    <row r="39" spans="2:9" ht="36.75" thickBot="1" x14ac:dyDescent="0.3">
      <c r="B39" s="170"/>
      <c r="C39" s="174"/>
      <c r="D39" s="178"/>
      <c r="E39" s="29" t="s">
        <v>57</v>
      </c>
      <c r="F39" s="14">
        <v>1</v>
      </c>
      <c r="G39" s="14">
        <v>2000</v>
      </c>
      <c r="H39" s="104">
        <f t="shared" si="2"/>
        <v>2000</v>
      </c>
      <c r="I39" s="181"/>
    </row>
    <row r="40" spans="2:9" ht="41.25" customHeight="1" thickBot="1" x14ac:dyDescent="0.3">
      <c r="B40" s="171"/>
      <c r="C40" s="175"/>
      <c r="D40" s="179"/>
      <c r="E40" s="29" t="s">
        <v>12</v>
      </c>
      <c r="F40" s="8">
        <v>2</v>
      </c>
      <c r="G40" s="8">
        <v>700</v>
      </c>
      <c r="H40" s="73">
        <f t="shared" si="2"/>
        <v>1400</v>
      </c>
      <c r="I40" s="182"/>
    </row>
    <row r="41" spans="2:9" x14ac:dyDescent="0.25">
      <c r="B41" s="147">
        <v>8</v>
      </c>
      <c r="C41" s="172" t="s">
        <v>58</v>
      </c>
      <c r="D41" s="176" t="s">
        <v>59</v>
      </c>
      <c r="E41" s="26" t="s">
        <v>8</v>
      </c>
      <c r="F41" s="18">
        <v>6</v>
      </c>
      <c r="G41" s="18">
        <v>400</v>
      </c>
      <c r="H41" s="76">
        <f t="shared" si="2"/>
        <v>2400</v>
      </c>
      <c r="I41" s="153">
        <f>H41+H42+H45+H43+H44</f>
        <v>14000</v>
      </c>
    </row>
    <row r="42" spans="2:9" x14ac:dyDescent="0.25">
      <c r="B42" s="169"/>
      <c r="C42" s="173"/>
      <c r="D42" s="177"/>
      <c r="E42" s="27" t="s">
        <v>9</v>
      </c>
      <c r="F42" s="5">
        <v>30</v>
      </c>
      <c r="G42" s="5">
        <v>90</v>
      </c>
      <c r="H42" s="77">
        <f t="shared" si="2"/>
        <v>2700</v>
      </c>
      <c r="I42" s="180"/>
    </row>
    <row r="43" spans="2:9" ht="36" x14ac:dyDescent="0.25">
      <c r="B43" s="170"/>
      <c r="C43" s="174"/>
      <c r="D43" s="178"/>
      <c r="E43" s="31" t="s">
        <v>10</v>
      </c>
      <c r="F43" s="14">
        <v>1</v>
      </c>
      <c r="G43" s="14">
        <v>1250</v>
      </c>
      <c r="H43" s="104">
        <f t="shared" ref="H43:H45" si="3">F43*G43</f>
        <v>1250</v>
      </c>
      <c r="I43" s="181"/>
    </row>
    <row r="44" spans="2:9" ht="36.75" thickBot="1" x14ac:dyDescent="0.3">
      <c r="B44" s="170"/>
      <c r="C44" s="174"/>
      <c r="D44" s="178"/>
      <c r="E44" s="29" t="s">
        <v>56</v>
      </c>
      <c r="F44" s="14">
        <v>1</v>
      </c>
      <c r="G44" s="14">
        <v>1250</v>
      </c>
      <c r="H44" s="104">
        <f t="shared" si="3"/>
        <v>1250</v>
      </c>
      <c r="I44" s="181"/>
    </row>
    <row r="45" spans="2:9" ht="33" customHeight="1" thickBot="1" x14ac:dyDescent="0.3">
      <c r="B45" s="171"/>
      <c r="C45" s="175"/>
      <c r="D45" s="179"/>
      <c r="E45" s="29" t="s">
        <v>55</v>
      </c>
      <c r="F45" s="8">
        <v>64</v>
      </c>
      <c r="G45" s="8">
        <v>100</v>
      </c>
      <c r="H45" s="73">
        <f t="shared" si="3"/>
        <v>6400</v>
      </c>
      <c r="I45" s="182"/>
    </row>
    <row r="46" spans="2:9" x14ac:dyDescent="0.25">
      <c r="B46" s="147">
        <v>9</v>
      </c>
      <c r="C46" s="172" t="s">
        <v>107</v>
      </c>
      <c r="D46" s="176" t="s">
        <v>67</v>
      </c>
      <c r="E46" s="206" t="s">
        <v>6</v>
      </c>
      <c r="F46" s="197">
        <v>58</v>
      </c>
      <c r="G46" s="197">
        <v>690</v>
      </c>
      <c r="H46" s="200">
        <v>40000</v>
      </c>
      <c r="I46" s="153">
        <f>H46+H47+H48</f>
        <v>40000</v>
      </c>
    </row>
    <row r="47" spans="2:9" x14ac:dyDescent="0.25">
      <c r="B47" s="169"/>
      <c r="C47" s="173"/>
      <c r="D47" s="177"/>
      <c r="E47" s="207"/>
      <c r="F47" s="198"/>
      <c r="G47" s="198"/>
      <c r="H47" s="201"/>
      <c r="I47" s="180"/>
    </row>
    <row r="48" spans="2:9" ht="15.75" thickBot="1" x14ac:dyDescent="0.3">
      <c r="B48" s="171"/>
      <c r="C48" s="175"/>
      <c r="D48" s="179"/>
      <c r="E48" s="208"/>
      <c r="F48" s="199"/>
      <c r="G48" s="199"/>
      <c r="H48" s="202"/>
      <c r="I48" s="182"/>
    </row>
    <row r="49" spans="2:9" x14ac:dyDescent="0.25">
      <c r="B49" s="147">
        <v>10</v>
      </c>
      <c r="C49" s="172" t="s">
        <v>60</v>
      </c>
      <c r="D49" s="176" t="s">
        <v>61</v>
      </c>
      <c r="E49" s="206" t="s">
        <v>6</v>
      </c>
      <c r="F49" s="197">
        <v>100</v>
      </c>
      <c r="G49" s="197">
        <v>1000</v>
      </c>
      <c r="H49" s="200">
        <f>F49*G49</f>
        <v>100000</v>
      </c>
      <c r="I49" s="153">
        <f>H49+H50+H51</f>
        <v>100000</v>
      </c>
    </row>
    <row r="50" spans="2:9" x14ac:dyDescent="0.25">
      <c r="B50" s="169"/>
      <c r="C50" s="173"/>
      <c r="D50" s="177"/>
      <c r="E50" s="207"/>
      <c r="F50" s="198"/>
      <c r="G50" s="198"/>
      <c r="H50" s="201"/>
      <c r="I50" s="180"/>
    </row>
    <row r="51" spans="2:9" ht="15.75" thickBot="1" x14ac:dyDescent="0.3">
      <c r="B51" s="171"/>
      <c r="C51" s="175"/>
      <c r="D51" s="179"/>
      <c r="E51" s="208"/>
      <c r="F51" s="199"/>
      <c r="G51" s="199"/>
      <c r="H51" s="202"/>
      <c r="I51" s="182"/>
    </row>
    <row r="52" spans="2:9" ht="64.5" thickBot="1" x14ac:dyDescent="0.3">
      <c r="B52" s="54">
        <v>11</v>
      </c>
      <c r="C52" s="55" t="s">
        <v>62</v>
      </c>
      <c r="D52" s="30" t="s">
        <v>63</v>
      </c>
      <c r="E52" s="29" t="s">
        <v>55</v>
      </c>
      <c r="F52" s="21">
        <v>10</v>
      </c>
      <c r="G52" s="21">
        <v>500</v>
      </c>
      <c r="H52" s="80">
        <f t="shared" ref="H52:H53" si="4">F52*G52</f>
        <v>5000</v>
      </c>
      <c r="I52" s="56">
        <f>F52*G52</f>
        <v>5000</v>
      </c>
    </row>
    <row r="53" spans="2:9" x14ac:dyDescent="0.25">
      <c r="B53" s="147">
        <v>12</v>
      </c>
      <c r="C53" s="172" t="s">
        <v>64</v>
      </c>
      <c r="D53" s="176" t="s">
        <v>65</v>
      </c>
      <c r="E53" s="206" t="s">
        <v>55</v>
      </c>
      <c r="F53" s="197">
        <v>10</v>
      </c>
      <c r="G53" s="197">
        <v>500</v>
      </c>
      <c r="H53" s="200">
        <f t="shared" si="4"/>
        <v>5000</v>
      </c>
      <c r="I53" s="153">
        <f>H53+H54+H55+H56+H57</f>
        <v>5000</v>
      </c>
    </row>
    <row r="54" spans="2:9" x14ac:dyDescent="0.25">
      <c r="B54" s="169"/>
      <c r="C54" s="173"/>
      <c r="D54" s="177"/>
      <c r="E54" s="207"/>
      <c r="F54" s="198"/>
      <c r="G54" s="198"/>
      <c r="H54" s="201"/>
      <c r="I54" s="180"/>
    </row>
    <row r="55" spans="2:9" x14ac:dyDescent="0.25">
      <c r="B55" s="169"/>
      <c r="C55" s="173"/>
      <c r="D55" s="177"/>
      <c r="E55" s="207"/>
      <c r="F55" s="198"/>
      <c r="G55" s="198"/>
      <c r="H55" s="201"/>
      <c r="I55" s="180"/>
    </row>
    <row r="56" spans="2:9" x14ac:dyDescent="0.25">
      <c r="B56" s="193"/>
      <c r="C56" s="191"/>
      <c r="D56" s="189"/>
      <c r="E56" s="207"/>
      <c r="F56" s="198"/>
      <c r="G56" s="198"/>
      <c r="H56" s="201"/>
      <c r="I56" s="195"/>
    </row>
    <row r="57" spans="2:9" ht="15.75" thickBot="1" x14ac:dyDescent="0.3">
      <c r="B57" s="194"/>
      <c r="C57" s="192"/>
      <c r="D57" s="190"/>
      <c r="E57" s="208"/>
      <c r="F57" s="199"/>
      <c r="G57" s="199"/>
      <c r="H57" s="202"/>
      <c r="I57" s="196"/>
    </row>
    <row r="58" spans="2:9" hidden="1" x14ac:dyDescent="0.25">
      <c r="B58" s="238"/>
      <c r="C58" s="183"/>
      <c r="D58" s="241"/>
      <c r="E58" s="30"/>
      <c r="F58" s="21"/>
      <c r="G58" s="22"/>
      <c r="H58" s="23"/>
      <c r="I58" s="187">
        <f>H58+H59+H60+H61</f>
        <v>0</v>
      </c>
    </row>
    <row r="59" spans="2:9" hidden="1" x14ac:dyDescent="0.25">
      <c r="B59" s="169"/>
      <c r="C59" s="173"/>
      <c r="D59" s="242"/>
      <c r="E59" s="27"/>
      <c r="F59" s="5"/>
      <c r="G59" s="6"/>
      <c r="H59" s="7"/>
      <c r="I59" s="180"/>
    </row>
    <row r="60" spans="2:9" hidden="1" x14ac:dyDescent="0.25">
      <c r="B60" s="169"/>
      <c r="C60" s="173"/>
      <c r="D60" s="242"/>
      <c r="E60" s="27"/>
      <c r="F60" s="5"/>
      <c r="G60" s="6"/>
      <c r="H60" s="7"/>
      <c r="I60" s="180"/>
    </row>
    <row r="61" spans="2:9" ht="15.75" hidden="1" thickBot="1" x14ac:dyDescent="0.3">
      <c r="B61" s="239"/>
      <c r="C61" s="240"/>
      <c r="D61" s="243"/>
      <c r="E61" s="31"/>
      <c r="F61" s="14"/>
      <c r="G61" s="15"/>
      <c r="H61" s="16"/>
      <c r="I61" s="188"/>
    </row>
    <row r="62" spans="2:9" hidden="1" x14ac:dyDescent="0.25">
      <c r="B62" s="147"/>
      <c r="C62" s="172"/>
      <c r="D62" s="236"/>
      <c r="E62" s="26"/>
      <c r="F62" s="18"/>
      <c r="G62" s="19"/>
      <c r="H62" s="20"/>
      <c r="I62" s="153">
        <f>H62+H63</f>
        <v>0</v>
      </c>
    </row>
    <row r="63" spans="2:9" ht="15.75" hidden="1" thickBot="1" x14ac:dyDescent="0.3">
      <c r="B63" s="171"/>
      <c r="C63" s="175"/>
      <c r="D63" s="237"/>
      <c r="E63" s="29"/>
      <c r="F63" s="8"/>
      <c r="G63" s="9"/>
      <c r="H63" s="10"/>
      <c r="I63" s="182"/>
    </row>
    <row r="64" spans="2:9" x14ac:dyDescent="0.25">
      <c r="C64" s="168" t="s">
        <v>14</v>
      </c>
      <c r="D64" s="168"/>
      <c r="E64" s="168"/>
      <c r="F64" s="168"/>
      <c r="G64" s="168"/>
      <c r="H64" s="168"/>
      <c r="I64" s="17">
        <f>I10+I19+I22+I25+I28+I31+I34+I41+I49+I52+I53+I46</f>
        <v>1226000</v>
      </c>
    </row>
    <row r="65" spans="2:9" x14ac:dyDescent="0.25">
      <c r="C65" s="24"/>
      <c r="D65" s="24"/>
      <c r="E65" s="24"/>
      <c r="F65" s="24"/>
      <c r="G65" s="24"/>
      <c r="H65" s="24"/>
      <c r="I65" s="17"/>
    </row>
    <row r="66" spans="2:9" x14ac:dyDescent="0.25">
      <c r="C66" s="227" t="s">
        <v>16</v>
      </c>
      <c r="D66" s="228"/>
      <c r="E66" s="228"/>
      <c r="F66" s="228"/>
      <c r="G66" s="228"/>
      <c r="H66" s="228"/>
      <c r="I66" s="17"/>
    </row>
    <row r="67" spans="2:9" ht="15.75" thickBot="1" x14ac:dyDescent="0.3"/>
    <row r="68" spans="2:9" ht="24.75" x14ac:dyDescent="0.25">
      <c r="B68" s="147">
        <v>1</v>
      </c>
      <c r="C68" s="234" t="s">
        <v>66</v>
      </c>
      <c r="D68" s="156" t="s">
        <v>67</v>
      </c>
      <c r="E68" s="33" t="s">
        <v>68</v>
      </c>
      <c r="F68" s="11">
        <v>20</v>
      </c>
      <c r="G68" s="11">
        <v>3510</v>
      </c>
      <c r="H68" s="103">
        <f t="shared" ref="H68:H71" si="5">F68*G68</f>
        <v>70200</v>
      </c>
      <c r="I68" s="153">
        <f>H68+H69</f>
        <v>100000</v>
      </c>
    </row>
    <row r="69" spans="2:9" ht="43.5" customHeight="1" thickBot="1" x14ac:dyDescent="0.3">
      <c r="B69" s="148"/>
      <c r="C69" s="235"/>
      <c r="D69" s="158"/>
      <c r="E69" s="28" t="s">
        <v>69</v>
      </c>
      <c r="F69" s="12">
        <v>34</v>
      </c>
      <c r="G69" s="12">
        <v>876</v>
      </c>
      <c r="H69" s="93">
        <v>29800</v>
      </c>
      <c r="I69" s="155"/>
    </row>
    <row r="70" spans="2:9" x14ac:dyDescent="0.25">
      <c r="B70" s="147">
        <v>2</v>
      </c>
      <c r="C70" s="229" t="s">
        <v>70</v>
      </c>
      <c r="D70" s="230" t="s">
        <v>71</v>
      </c>
      <c r="E70" s="36" t="s">
        <v>8</v>
      </c>
      <c r="F70" s="21">
        <v>3</v>
      </c>
      <c r="G70" s="21">
        <v>300</v>
      </c>
      <c r="H70" s="80">
        <f t="shared" si="5"/>
        <v>900</v>
      </c>
      <c r="I70" s="231">
        <f>H70+H71+H73+H72</f>
        <v>10000</v>
      </c>
    </row>
    <row r="71" spans="2:9" x14ac:dyDescent="0.25">
      <c r="B71" s="169"/>
      <c r="C71" s="160"/>
      <c r="D71" s="177"/>
      <c r="E71" s="34" t="s">
        <v>9</v>
      </c>
      <c r="F71" s="5">
        <v>30</v>
      </c>
      <c r="G71" s="5">
        <v>90</v>
      </c>
      <c r="H71" s="77">
        <f t="shared" si="5"/>
        <v>2700</v>
      </c>
      <c r="I71" s="232"/>
    </row>
    <row r="72" spans="2:9" ht="36.75" x14ac:dyDescent="0.25">
      <c r="B72" s="170"/>
      <c r="C72" s="161"/>
      <c r="D72" s="178"/>
      <c r="E72" s="34" t="s">
        <v>72</v>
      </c>
      <c r="F72" s="14">
        <v>4</v>
      </c>
      <c r="G72" s="14">
        <v>475</v>
      </c>
      <c r="H72" s="104">
        <f>F72*G72</f>
        <v>1900</v>
      </c>
      <c r="I72" s="233"/>
    </row>
    <row r="73" spans="2:9" ht="25.5" thickBot="1" x14ac:dyDescent="0.3">
      <c r="B73" s="171"/>
      <c r="C73" s="161"/>
      <c r="D73" s="178"/>
      <c r="E73" s="37" t="s">
        <v>11</v>
      </c>
      <c r="F73" s="14">
        <v>30</v>
      </c>
      <c r="G73" s="14">
        <v>150</v>
      </c>
      <c r="H73" s="104">
        <f>F73*G73</f>
        <v>4500</v>
      </c>
      <c r="I73" s="233"/>
    </row>
    <row r="74" spans="2:9" x14ac:dyDescent="0.25">
      <c r="B74" s="184">
        <v>3</v>
      </c>
      <c r="C74" s="203" t="s">
        <v>73</v>
      </c>
      <c r="D74" s="156" t="s">
        <v>74</v>
      </c>
      <c r="E74" s="206" t="s">
        <v>17</v>
      </c>
      <c r="F74" s="209">
        <v>1</v>
      </c>
      <c r="G74" s="212">
        <v>50000</v>
      </c>
      <c r="H74" s="215">
        <f>F74*G74</f>
        <v>50000</v>
      </c>
      <c r="I74" s="153">
        <f>H74+H75+H76+H77</f>
        <v>50000</v>
      </c>
    </row>
    <row r="75" spans="2:9" x14ac:dyDescent="0.25">
      <c r="B75" s="193"/>
      <c r="C75" s="204"/>
      <c r="D75" s="189"/>
      <c r="E75" s="207"/>
      <c r="F75" s="210"/>
      <c r="G75" s="213"/>
      <c r="H75" s="216"/>
      <c r="I75" s="154"/>
    </row>
    <row r="76" spans="2:9" x14ac:dyDescent="0.25">
      <c r="B76" s="193"/>
      <c r="C76" s="204"/>
      <c r="D76" s="189"/>
      <c r="E76" s="207"/>
      <c r="F76" s="210"/>
      <c r="G76" s="213"/>
      <c r="H76" s="216"/>
      <c r="I76" s="154"/>
    </row>
    <row r="77" spans="2:9" ht="15.75" thickBot="1" x14ac:dyDescent="0.3">
      <c r="B77" s="194"/>
      <c r="C77" s="205"/>
      <c r="D77" s="190"/>
      <c r="E77" s="208"/>
      <c r="F77" s="211"/>
      <c r="G77" s="214"/>
      <c r="H77" s="217"/>
      <c r="I77" s="155"/>
    </row>
    <row r="78" spans="2:9" ht="39" thickBot="1" x14ac:dyDescent="0.3">
      <c r="B78" s="50">
        <v>4</v>
      </c>
      <c r="C78" s="51" t="s">
        <v>39</v>
      </c>
      <c r="D78" s="26" t="s">
        <v>40</v>
      </c>
      <c r="E78" s="78" t="s">
        <v>6</v>
      </c>
      <c r="F78" s="18">
        <v>400</v>
      </c>
      <c r="G78" s="18">
        <v>250</v>
      </c>
      <c r="H78" s="76">
        <f t="shared" ref="H78:H83" si="6">F78*G78</f>
        <v>100000</v>
      </c>
      <c r="I78" s="53">
        <f>H78</f>
        <v>100000</v>
      </c>
    </row>
    <row r="79" spans="2:9" ht="109.5" thickBot="1" x14ac:dyDescent="0.3">
      <c r="B79" s="50">
        <v>5</v>
      </c>
      <c r="C79" s="86" t="s">
        <v>75</v>
      </c>
      <c r="D79" s="116" t="s">
        <v>76</v>
      </c>
      <c r="E79" s="87" t="s">
        <v>77</v>
      </c>
      <c r="F79" s="79">
        <v>2</v>
      </c>
      <c r="G79" s="79">
        <v>18000</v>
      </c>
      <c r="H79" s="88">
        <f t="shared" si="6"/>
        <v>36000</v>
      </c>
      <c r="I79" s="83">
        <f>H79</f>
        <v>36000</v>
      </c>
    </row>
    <row r="80" spans="2:9" ht="39" thickBot="1" x14ac:dyDescent="0.3">
      <c r="B80" s="100">
        <v>6</v>
      </c>
      <c r="C80" s="94" t="s">
        <v>78</v>
      </c>
      <c r="D80" s="117" t="s">
        <v>79</v>
      </c>
      <c r="E80" s="40" t="s">
        <v>17</v>
      </c>
      <c r="F80" s="41">
        <v>1</v>
      </c>
      <c r="G80" s="41">
        <v>70000</v>
      </c>
      <c r="H80" s="91">
        <f t="shared" si="6"/>
        <v>70000</v>
      </c>
      <c r="I80" s="44">
        <f>H80</f>
        <v>70000</v>
      </c>
    </row>
    <row r="81" spans="2:9" ht="39" thickBot="1" x14ac:dyDescent="0.3">
      <c r="B81" s="82">
        <v>7</v>
      </c>
      <c r="C81" s="95" t="s">
        <v>80</v>
      </c>
      <c r="D81" s="118" t="s">
        <v>81</v>
      </c>
      <c r="E81" s="81" t="s">
        <v>82</v>
      </c>
      <c r="F81" s="96">
        <v>2</v>
      </c>
      <c r="G81" s="96">
        <v>40000</v>
      </c>
      <c r="H81" s="97">
        <f t="shared" si="6"/>
        <v>80000</v>
      </c>
      <c r="I81" s="84">
        <f>H81</f>
        <v>80000</v>
      </c>
    </row>
    <row r="82" spans="2:9" ht="51.75" thickBot="1" x14ac:dyDescent="0.3">
      <c r="B82" s="100">
        <v>8</v>
      </c>
      <c r="C82" s="48" t="s">
        <v>83</v>
      </c>
      <c r="D82" s="117" t="s">
        <v>84</v>
      </c>
      <c r="E82" s="40" t="s">
        <v>17</v>
      </c>
      <c r="F82" s="41">
        <v>1</v>
      </c>
      <c r="G82" s="41">
        <v>60000</v>
      </c>
      <c r="H82" s="91">
        <f t="shared" si="6"/>
        <v>60000</v>
      </c>
      <c r="I82" s="44">
        <f>H82</f>
        <v>60000</v>
      </c>
    </row>
    <row r="83" spans="2:9" ht="51.75" thickBot="1" x14ac:dyDescent="0.3">
      <c r="B83" s="49">
        <v>9</v>
      </c>
      <c r="C83" s="98" t="s">
        <v>85</v>
      </c>
      <c r="D83" s="119" t="s">
        <v>86</v>
      </c>
      <c r="E83" s="45" t="s">
        <v>17</v>
      </c>
      <c r="F83" s="38">
        <v>1</v>
      </c>
      <c r="G83" s="38">
        <v>140000</v>
      </c>
      <c r="H83" s="99">
        <f t="shared" si="6"/>
        <v>140000</v>
      </c>
      <c r="I83" s="85">
        <f>F83*G83</f>
        <v>140000</v>
      </c>
    </row>
    <row r="84" spans="2:9" ht="26.25" thickBot="1" x14ac:dyDescent="0.3">
      <c r="B84" s="50">
        <v>10</v>
      </c>
      <c r="C84" s="51" t="s">
        <v>87</v>
      </c>
      <c r="D84" s="92" t="s">
        <v>88</v>
      </c>
      <c r="E84" s="34" t="s">
        <v>6</v>
      </c>
      <c r="F84" s="18">
        <v>100</v>
      </c>
      <c r="G84" s="18">
        <v>1000</v>
      </c>
      <c r="H84" s="76">
        <f t="shared" ref="H84:H87" si="7">F84*G84</f>
        <v>100000</v>
      </c>
      <c r="I84" s="53">
        <f>H84</f>
        <v>100000</v>
      </c>
    </row>
    <row r="85" spans="2:9" ht="51.75" thickBot="1" x14ac:dyDescent="0.3">
      <c r="B85" s="49">
        <v>11</v>
      </c>
      <c r="C85" s="48" t="s">
        <v>89</v>
      </c>
      <c r="D85" s="117" t="s">
        <v>67</v>
      </c>
      <c r="E85" s="40" t="s">
        <v>6</v>
      </c>
      <c r="F85" s="41">
        <v>150</v>
      </c>
      <c r="G85" s="41">
        <v>400</v>
      </c>
      <c r="H85" s="91">
        <f t="shared" si="7"/>
        <v>60000</v>
      </c>
      <c r="I85" s="44">
        <f>F85*G85</f>
        <v>60000</v>
      </c>
    </row>
    <row r="86" spans="2:9" ht="24.75" x14ac:dyDescent="0.25">
      <c r="B86" s="147">
        <v>12</v>
      </c>
      <c r="C86" s="150" t="s">
        <v>90</v>
      </c>
      <c r="D86" s="156" t="s">
        <v>91</v>
      </c>
      <c r="E86" s="33" t="s">
        <v>11</v>
      </c>
      <c r="F86" s="11">
        <v>30</v>
      </c>
      <c r="G86" s="11">
        <v>150</v>
      </c>
      <c r="H86" s="103">
        <f t="shared" si="7"/>
        <v>4500</v>
      </c>
      <c r="I86" s="153">
        <f>H86+H87</f>
        <v>10000</v>
      </c>
    </row>
    <row r="87" spans="2:9" ht="75" customHeight="1" thickBot="1" x14ac:dyDescent="0.3">
      <c r="B87" s="149"/>
      <c r="C87" s="152"/>
      <c r="D87" s="158"/>
      <c r="E87" s="28" t="s">
        <v>92</v>
      </c>
      <c r="F87" s="12">
        <v>10</v>
      </c>
      <c r="G87" s="12">
        <v>550</v>
      </c>
      <c r="H87" s="93">
        <f t="shared" si="7"/>
        <v>5500</v>
      </c>
      <c r="I87" s="155"/>
    </row>
    <row r="88" spans="2:9" x14ac:dyDescent="0.25">
      <c r="C88" s="168" t="s">
        <v>18</v>
      </c>
      <c r="D88" s="168"/>
      <c r="E88" s="168"/>
      <c r="F88" s="168"/>
      <c r="G88" s="168"/>
      <c r="H88" s="168"/>
      <c r="I88" s="17">
        <f>I68+I70+I74+I78+I79+I80+I81+I82+I83+I84+I85+I86</f>
        <v>816000</v>
      </c>
    </row>
    <row r="90" spans="2:9" x14ac:dyDescent="0.25">
      <c r="C90" s="218" t="s">
        <v>19</v>
      </c>
      <c r="D90" s="218"/>
      <c r="E90" s="218"/>
      <c r="F90" s="218"/>
      <c r="G90" s="218"/>
      <c r="H90" s="218"/>
    </row>
    <row r="91" spans="2:9" ht="15.75" thickBot="1" x14ac:dyDescent="0.3"/>
    <row r="92" spans="2:9" ht="51.75" thickBot="1" x14ac:dyDescent="0.3">
      <c r="B92" s="50">
        <v>1</v>
      </c>
      <c r="C92" s="59" t="s">
        <v>93</v>
      </c>
      <c r="D92" s="68" t="s">
        <v>81</v>
      </c>
      <c r="E92" s="33" t="s">
        <v>82</v>
      </c>
      <c r="F92" s="11">
        <v>7</v>
      </c>
      <c r="G92" s="11">
        <v>40000</v>
      </c>
      <c r="H92" s="103">
        <f t="shared" ref="H92:H97" si="8">F92*G92</f>
        <v>280000</v>
      </c>
      <c r="I92" s="53">
        <f>F92*G92</f>
        <v>280000</v>
      </c>
    </row>
    <row r="93" spans="2:9" ht="39" thickBot="1" x14ac:dyDescent="0.3">
      <c r="B93" s="50">
        <v>2</v>
      </c>
      <c r="C93" s="51" t="s">
        <v>39</v>
      </c>
      <c r="D93" s="112" t="s">
        <v>40</v>
      </c>
      <c r="E93" s="35" t="s">
        <v>6</v>
      </c>
      <c r="F93" s="18">
        <v>400</v>
      </c>
      <c r="G93" s="18">
        <v>250</v>
      </c>
      <c r="H93" s="76">
        <f t="shared" si="8"/>
        <v>100000</v>
      </c>
      <c r="I93" s="53">
        <f>H93</f>
        <v>100000</v>
      </c>
    </row>
    <row r="94" spans="2:9" ht="39" thickBot="1" x14ac:dyDescent="0.3">
      <c r="B94" s="57">
        <v>3</v>
      </c>
      <c r="C94" s="51" t="s">
        <v>94</v>
      </c>
      <c r="D94" s="68" t="s">
        <v>81</v>
      </c>
      <c r="E94" s="33" t="s">
        <v>82</v>
      </c>
      <c r="F94" s="13">
        <v>10</v>
      </c>
      <c r="G94" s="11">
        <v>4000</v>
      </c>
      <c r="H94" s="103">
        <f t="shared" si="8"/>
        <v>40000</v>
      </c>
      <c r="I94" s="53">
        <f>H94</f>
        <v>40000</v>
      </c>
    </row>
    <row r="95" spans="2:9" ht="51.75" thickBot="1" x14ac:dyDescent="0.3">
      <c r="B95" s="50">
        <v>4</v>
      </c>
      <c r="C95" s="59" t="s">
        <v>95</v>
      </c>
      <c r="D95" s="58" t="s">
        <v>79</v>
      </c>
      <c r="E95" s="33" t="s">
        <v>17</v>
      </c>
      <c r="F95" s="11">
        <v>1</v>
      </c>
      <c r="G95" s="11">
        <v>70000</v>
      </c>
      <c r="H95" s="103">
        <f t="shared" si="8"/>
        <v>70000</v>
      </c>
      <c r="I95" s="53">
        <f>F95*G95</f>
        <v>70000</v>
      </c>
    </row>
    <row r="96" spans="2:9" ht="26.25" thickBot="1" x14ac:dyDescent="0.3">
      <c r="B96" s="50">
        <v>5</v>
      </c>
      <c r="C96" s="51" t="s">
        <v>96</v>
      </c>
      <c r="D96" s="52" t="s">
        <v>67</v>
      </c>
      <c r="E96" s="35" t="s">
        <v>6</v>
      </c>
      <c r="F96" s="18">
        <v>130</v>
      </c>
      <c r="G96" s="18">
        <v>600</v>
      </c>
      <c r="H96" s="76">
        <f t="shared" si="8"/>
        <v>78000</v>
      </c>
      <c r="I96" s="53">
        <f>H96</f>
        <v>78000</v>
      </c>
    </row>
    <row r="97" spans="2:9" ht="48" x14ac:dyDescent="0.25">
      <c r="B97" s="57">
        <v>6</v>
      </c>
      <c r="C97" s="51" t="s">
        <v>97</v>
      </c>
      <c r="D97" s="68" t="s">
        <v>98</v>
      </c>
      <c r="E97" s="33" t="s">
        <v>17</v>
      </c>
      <c r="F97" s="13">
        <v>1</v>
      </c>
      <c r="G97" s="11">
        <v>100000</v>
      </c>
      <c r="H97" s="103">
        <f t="shared" si="8"/>
        <v>100000</v>
      </c>
      <c r="I97" s="53">
        <f>H97</f>
        <v>100000</v>
      </c>
    </row>
    <row r="98" spans="2:9" ht="15.75" customHeight="1" x14ac:dyDescent="0.25">
      <c r="C98" s="219" t="s">
        <v>21</v>
      </c>
      <c r="D98" s="219"/>
      <c r="E98" s="219"/>
      <c r="F98" s="219"/>
      <c r="G98" s="219"/>
      <c r="H98" s="219"/>
      <c r="I98" s="46">
        <f>I92+I93+I94+I95+I96+I97</f>
        <v>668000</v>
      </c>
    </row>
    <row r="100" spans="2:9" ht="15" customHeight="1" x14ac:dyDescent="0.25">
      <c r="C100" s="220" t="s">
        <v>22</v>
      </c>
      <c r="D100" s="220"/>
      <c r="E100" s="220"/>
      <c r="F100" s="220"/>
      <c r="G100" s="220"/>
      <c r="H100" s="220"/>
    </row>
    <row r="101" spans="2:9" ht="15.75" thickBot="1" x14ac:dyDescent="0.3"/>
    <row r="102" spans="2:9" ht="39" thickBot="1" x14ac:dyDescent="0.3">
      <c r="B102" s="50">
        <v>1</v>
      </c>
      <c r="C102" s="59" t="s">
        <v>100</v>
      </c>
      <c r="D102" s="58" t="s">
        <v>40</v>
      </c>
      <c r="E102" s="60" t="s">
        <v>6</v>
      </c>
      <c r="F102" s="11">
        <v>200</v>
      </c>
      <c r="G102" s="101">
        <v>1000</v>
      </c>
      <c r="H102" s="102">
        <f t="shared" ref="H102:H123" si="9">F102*G102</f>
        <v>200000</v>
      </c>
      <c r="I102" s="53">
        <f t="shared" ref="I102:I107" si="10">H102</f>
        <v>200000</v>
      </c>
    </row>
    <row r="103" spans="2:9" ht="39" thickBot="1" x14ac:dyDescent="0.3">
      <c r="B103" s="57">
        <v>2</v>
      </c>
      <c r="C103" s="51" t="s">
        <v>39</v>
      </c>
      <c r="D103" s="58" t="s">
        <v>40</v>
      </c>
      <c r="E103" s="26" t="s">
        <v>6</v>
      </c>
      <c r="F103" s="13">
        <v>400</v>
      </c>
      <c r="G103" s="101">
        <v>250</v>
      </c>
      <c r="H103" s="102">
        <f t="shared" si="9"/>
        <v>100000</v>
      </c>
      <c r="I103" s="53">
        <f t="shared" si="10"/>
        <v>100000</v>
      </c>
    </row>
    <row r="104" spans="2:9" ht="39" thickBot="1" x14ac:dyDescent="0.3">
      <c r="B104" s="50">
        <v>3</v>
      </c>
      <c r="C104" s="51" t="s">
        <v>101</v>
      </c>
      <c r="D104" s="52" t="s">
        <v>102</v>
      </c>
      <c r="E104" s="26" t="s">
        <v>103</v>
      </c>
      <c r="F104" s="18">
        <v>92</v>
      </c>
      <c r="G104" s="74">
        <v>650</v>
      </c>
      <c r="H104" s="75">
        <v>60000</v>
      </c>
      <c r="I104" s="53">
        <f t="shared" si="10"/>
        <v>60000</v>
      </c>
    </row>
    <row r="105" spans="2:9" ht="51.75" thickBot="1" x14ac:dyDescent="0.3">
      <c r="B105" s="63">
        <v>4</v>
      </c>
      <c r="C105" s="64" t="s">
        <v>108</v>
      </c>
      <c r="D105" s="65" t="s">
        <v>67</v>
      </c>
      <c r="E105" s="120" t="s">
        <v>6</v>
      </c>
      <c r="F105" s="18">
        <v>120</v>
      </c>
      <c r="G105" s="74">
        <v>900</v>
      </c>
      <c r="H105" s="75">
        <f t="shared" ref="H105" si="11">F105*G105</f>
        <v>108000</v>
      </c>
      <c r="I105" s="62">
        <f t="shared" si="10"/>
        <v>108000</v>
      </c>
    </row>
    <row r="106" spans="2:9" ht="26.25" thickBot="1" x14ac:dyDescent="0.3">
      <c r="B106" s="50">
        <v>5</v>
      </c>
      <c r="C106" s="51" t="s">
        <v>104</v>
      </c>
      <c r="D106" s="52" t="s">
        <v>88</v>
      </c>
      <c r="E106" s="26" t="s">
        <v>6</v>
      </c>
      <c r="F106" s="18">
        <v>100</v>
      </c>
      <c r="G106" s="74">
        <v>1000</v>
      </c>
      <c r="H106" s="75">
        <f t="shared" si="9"/>
        <v>100000</v>
      </c>
      <c r="I106" s="53">
        <f t="shared" si="10"/>
        <v>100000</v>
      </c>
    </row>
    <row r="107" spans="2:9" ht="39" thickBot="1" x14ac:dyDescent="0.3">
      <c r="B107" s="100">
        <v>6</v>
      </c>
      <c r="C107" s="48" t="s">
        <v>105</v>
      </c>
      <c r="D107" s="39" t="s">
        <v>40</v>
      </c>
      <c r="E107" s="117" t="s">
        <v>6</v>
      </c>
      <c r="F107" s="41">
        <v>120</v>
      </c>
      <c r="G107" s="89">
        <v>350</v>
      </c>
      <c r="H107" s="90">
        <f t="shared" si="9"/>
        <v>42000</v>
      </c>
      <c r="I107" s="44">
        <f t="shared" si="10"/>
        <v>42000</v>
      </c>
    </row>
    <row r="108" spans="2:9" hidden="1" x14ac:dyDescent="0.25">
      <c r="B108" s="147"/>
      <c r="C108" s="172"/>
      <c r="D108" s="236"/>
      <c r="E108" s="26"/>
      <c r="F108" s="18"/>
      <c r="G108" s="19"/>
      <c r="H108" s="20">
        <f t="shared" si="9"/>
        <v>0</v>
      </c>
      <c r="I108" s="153">
        <f>H108+H109+H110</f>
        <v>0</v>
      </c>
    </row>
    <row r="109" spans="2:9" hidden="1" x14ac:dyDescent="0.25">
      <c r="B109" s="169"/>
      <c r="C109" s="173"/>
      <c r="D109" s="242"/>
      <c r="E109" s="27"/>
      <c r="F109" s="5"/>
      <c r="G109" s="6"/>
      <c r="H109" s="7">
        <f t="shared" si="9"/>
        <v>0</v>
      </c>
      <c r="I109" s="180"/>
    </row>
    <row r="110" spans="2:9" ht="15.75" hidden="1" thickBot="1" x14ac:dyDescent="0.3">
      <c r="B110" s="171"/>
      <c r="C110" s="175"/>
      <c r="D110" s="237"/>
      <c r="E110" s="29"/>
      <c r="F110" s="8"/>
      <c r="G110" s="9"/>
      <c r="H110" s="10">
        <f t="shared" si="9"/>
        <v>0</v>
      </c>
      <c r="I110" s="182"/>
    </row>
    <row r="111" spans="2:9" ht="15.75" hidden="1" thickBot="1" x14ac:dyDescent="0.3">
      <c r="B111" s="49"/>
      <c r="C111" s="48"/>
      <c r="D111" s="39"/>
      <c r="E111" s="40"/>
      <c r="F111" s="41"/>
      <c r="G111" s="42"/>
      <c r="H111" s="43">
        <f t="shared" si="9"/>
        <v>0</v>
      </c>
      <c r="I111" s="44">
        <f>F111*G111</f>
        <v>0</v>
      </c>
    </row>
    <row r="112" spans="2:9" hidden="1" x14ac:dyDescent="0.25">
      <c r="B112" s="238"/>
      <c r="C112" s="183"/>
      <c r="D112" s="241"/>
      <c r="E112" s="30"/>
      <c r="F112" s="21"/>
      <c r="G112" s="22"/>
      <c r="H112" s="23">
        <f t="shared" si="9"/>
        <v>0</v>
      </c>
      <c r="I112" s="187">
        <f>H112+H113+H115+H114</f>
        <v>0</v>
      </c>
    </row>
    <row r="113" spans="2:9" hidden="1" x14ac:dyDescent="0.25">
      <c r="B113" s="169"/>
      <c r="C113" s="173"/>
      <c r="D113" s="242"/>
      <c r="E113" s="27"/>
      <c r="F113" s="5"/>
      <c r="G113" s="6"/>
      <c r="H113" s="7">
        <f t="shared" si="9"/>
        <v>0</v>
      </c>
      <c r="I113" s="180"/>
    </row>
    <row r="114" spans="2:9" hidden="1" x14ac:dyDescent="0.25">
      <c r="B114" s="170"/>
      <c r="C114" s="174"/>
      <c r="D114" s="247"/>
      <c r="E114" s="31"/>
      <c r="F114" s="14"/>
      <c r="G114" s="15"/>
      <c r="H114" s="16">
        <f t="shared" si="9"/>
        <v>0</v>
      </c>
      <c r="I114" s="181"/>
    </row>
    <row r="115" spans="2:9" ht="15.75" hidden="1" thickBot="1" x14ac:dyDescent="0.3">
      <c r="B115" s="170"/>
      <c r="C115" s="174"/>
      <c r="D115" s="247"/>
      <c r="E115" s="31"/>
      <c r="F115" s="14"/>
      <c r="G115" s="15"/>
      <c r="H115" s="16">
        <f t="shared" si="9"/>
        <v>0</v>
      </c>
      <c r="I115" s="181"/>
    </row>
    <row r="116" spans="2:9" hidden="1" x14ac:dyDescent="0.25">
      <c r="B116" s="147"/>
      <c r="C116" s="203"/>
      <c r="D116" s="236"/>
      <c r="E116" s="26"/>
      <c r="F116" s="18"/>
      <c r="G116" s="19"/>
      <c r="H116" s="20">
        <f t="shared" si="9"/>
        <v>0</v>
      </c>
      <c r="I116" s="153">
        <f>H116+H117+H118+H119</f>
        <v>0</v>
      </c>
    </row>
    <row r="117" spans="2:9" hidden="1" x14ac:dyDescent="0.25">
      <c r="B117" s="169"/>
      <c r="C117" s="244"/>
      <c r="D117" s="242"/>
      <c r="E117" s="27"/>
      <c r="F117" s="5"/>
      <c r="G117" s="6"/>
      <c r="H117" s="7">
        <f t="shared" si="9"/>
        <v>0</v>
      </c>
      <c r="I117" s="180"/>
    </row>
    <row r="118" spans="2:9" hidden="1" x14ac:dyDescent="0.25">
      <c r="B118" s="169"/>
      <c r="C118" s="244"/>
      <c r="D118" s="242"/>
      <c r="E118" s="27"/>
      <c r="F118" s="5"/>
      <c r="G118" s="6"/>
      <c r="H118" s="7">
        <f t="shared" si="9"/>
        <v>0</v>
      </c>
      <c r="I118" s="180"/>
    </row>
    <row r="119" spans="2:9" ht="15.75" hidden="1" thickBot="1" x14ac:dyDescent="0.3">
      <c r="B119" s="193"/>
      <c r="C119" s="205"/>
      <c r="D119" s="245"/>
      <c r="E119" s="32"/>
      <c r="F119" s="8"/>
      <c r="G119" s="9"/>
      <c r="H119" s="10">
        <f t="shared" si="9"/>
        <v>0</v>
      </c>
      <c r="I119" s="196"/>
    </row>
    <row r="120" spans="2:9" hidden="1" x14ac:dyDescent="0.25">
      <c r="B120" s="238"/>
      <c r="C120" s="246"/>
      <c r="D120" s="241"/>
      <c r="E120" s="30"/>
      <c r="F120" s="21"/>
      <c r="G120" s="22"/>
      <c r="H120" s="23"/>
      <c r="I120" s="187">
        <f>H120+H121+H122+H123</f>
        <v>0</v>
      </c>
    </row>
    <row r="121" spans="2:9" hidden="1" x14ac:dyDescent="0.25">
      <c r="B121" s="169"/>
      <c r="C121" s="244"/>
      <c r="D121" s="242"/>
      <c r="E121" s="27"/>
      <c r="F121" s="5"/>
      <c r="G121" s="6"/>
      <c r="H121" s="7">
        <f t="shared" si="9"/>
        <v>0</v>
      </c>
      <c r="I121" s="180"/>
    </row>
    <row r="122" spans="2:9" hidden="1" x14ac:dyDescent="0.25">
      <c r="B122" s="169"/>
      <c r="C122" s="244"/>
      <c r="D122" s="242"/>
      <c r="E122" s="27"/>
      <c r="F122" s="5"/>
      <c r="G122" s="6"/>
      <c r="H122" s="7">
        <f t="shared" si="9"/>
        <v>0</v>
      </c>
      <c r="I122" s="180"/>
    </row>
    <row r="123" spans="2:9" ht="15.75" hidden="1" thickBot="1" x14ac:dyDescent="0.3">
      <c r="B123" s="194"/>
      <c r="C123" s="205"/>
      <c r="D123" s="245"/>
      <c r="E123" s="29"/>
      <c r="F123" s="8"/>
      <c r="G123" s="9"/>
      <c r="H123" s="10">
        <f t="shared" si="9"/>
        <v>0</v>
      </c>
      <c r="I123" s="196"/>
    </row>
    <row r="124" spans="2:9" ht="15.75" x14ac:dyDescent="0.25">
      <c r="C124" s="168" t="s">
        <v>23</v>
      </c>
      <c r="D124" s="168"/>
      <c r="E124" s="168"/>
      <c r="F124" s="168"/>
      <c r="G124" s="168"/>
      <c r="H124" s="168"/>
      <c r="I124" s="46">
        <f>I102+I103+I104+I106+I107+I108+I111+I112+I116+I120+I105</f>
        <v>610000</v>
      </c>
    </row>
    <row r="126" spans="2:9" ht="17.25" x14ac:dyDescent="0.3">
      <c r="D126" s="143" t="s">
        <v>24</v>
      </c>
      <c r="E126" s="143"/>
      <c r="F126" s="143"/>
      <c r="G126" s="143"/>
      <c r="H126" s="143"/>
      <c r="I126" s="61">
        <f>I64+I88+I98+I124</f>
        <v>3320000</v>
      </c>
    </row>
  </sheetData>
  <mergeCells count="124">
    <mergeCell ref="H49:H51"/>
    <mergeCell ref="H53:H57"/>
    <mergeCell ref="I22:I24"/>
    <mergeCell ref="B25:B27"/>
    <mergeCell ref="C25:C27"/>
    <mergeCell ref="D25:D27"/>
    <mergeCell ref="E25:E27"/>
    <mergeCell ref="F25:F27"/>
    <mergeCell ref="G25:G27"/>
    <mergeCell ref="H25:H27"/>
    <mergeCell ref="I25:I27"/>
    <mergeCell ref="I28:I30"/>
    <mergeCell ref="D31:D33"/>
    <mergeCell ref="C31:C33"/>
    <mergeCell ref="B46:B48"/>
    <mergeCell ref="C46:C48"/>
    <mergeCell ref="D46:D48"/>
    <mergeCell ref="E46:E48"/>
    <mergeCell ref="F46:F48"/>
    <mergeCell ref="C49:C51"/>
    <mergeCell ref="D49:D51"/>
    <mergeCell ref="I49:I51"/>
    <mergeCell ref="E49:E51"/>
    <mergeCell ref="F49:F51"/>
    <mergeCell ref="G49:G51"/>
    <mergeCell ref="E19:E21"/>
    <mergeCell ref="F19:F21"/>
    <mergeCell ref="G19:G21"/>
    <mergeCell ref="H19:H21"/>
    <mergeCell ref="B22:B24"/>
    <mergeCell ref="C22:C24"/>
    <mergeCell ref="D22:D24"/>
    <mergeCell ref="E22:E24"/>
    <mergeCell ref="F22:F24"/>
    <mergeCell ref="G22:G24"/>
    <mergeCell ref="H22:H24"/>
    <mergeCell ref="B116:B119"/>
    <mergeCell ref="C116:C119"/>
    <mergeCell ref="D116:D119"/>
    <mergeCell ref="I116:I119"/>
    <mergeCell ref="B120:B123"/>
    <mergeCell ref="C120:C123"/>
    <mergeCell ref="D120:D123"/>
    <mergeCell ref="I120:I123"/>
    <mergeCell ref="B108:B110"/>
    <mergeCell ref="C108:C110"/>
    <mergeCell ref="D108:D110"/>
    <mergeCell ref="I108:I110"/>
    <mergeCell ref="B112:B115"/>
    <mergeCell ref="C112:C115"/>
    <mergeCell ref="D112:D115"/>
    <mergeCell ref="I112:I115"/>
    <mergeCell ref="C90:H90"/>
    <mergeCell ref="C98:H98"/>
    <mergeCell ref="C100:H100"/>
    <mergeCell ref="E1:I1"/>
    <mergeCell ref="C3:I3"/>
    <mergeCell ref="C7:H7"/>
    <mergeCell ref="C5:I5"/>
    <mergeCell ref="C66:H66"/>
    <mergeCell ref="B70:B73"/>
    <mergeCell ref="C70:C73"/>
    <mergeCell ref="D70:D73"/>
    <mergeCell ref="I70:I73"/>
    <mergeCell ref="B68:B69"/>
    <mergeCell ref="C68:C69"/>
    <mergeCell ref="D68:D69"/>
    <mergeCell ref="I68:I69"/>
    <mergeCell ref="B62:B63"/>
    <mergeCell ref="C62:C63"/>
    <mergeCell ref="D62:D63"/>
    <mergeCell ref="I62:I63"/>
    <mergeCell ref="C64:H64"/>
    <mergeCell ref="B58:B61"/>
    <mergeCell ref="C58:C61"/>
    <mergeCell ref="D58:D61"/>
    <mergeCell ref="B31:B33"/>
    <mergeCell ref="I31:I33"/>
    <mergeCell ref="B53:B57"/>
    <mergeCell ref="I53:I57"/>
    <mergeCell ref="B49:B51"/>
    <mergeCell ref="G46:G48"/>
    <mergeCell ref="H46:H48"/>
    <mergeCell ref="I46:I48"/>
    <mergeCell ref="C88:H88"/>
    <mergeCell ref="B74:B77"/>
    <mergeCell ref="C74:C77"/>
    <mergeCell ref="D74:D77"/>
    <mergeCell ref="I74:I77"/>
    <mergeCell ref="E74:E77"/>
    <mergeCell ref="F74:F77"/>
    <mergeCell ref="G74:G77"/>
    <mergeCell ref="H74:H77"/>
    <mergeCell ref="B86:B87"/>
    <mergeCell ref="C86:C87"/>
    <mergeCell ref="D86:D87"/>
    <mergeCell ref="I86:I87"/>
    <mergeCell ref="E53:E57"/>
    <mergeCell ref="F53:F57"/>
    <mergeCell ref="G53:G57"/>
    <mergeCell ref="D126:H126"/>
    <mergeCell ref="I10:I18"/>
    <mergeCell ref="B19:B21"/>
    <mergeCell ref="C19:C21"/>
    <mergeCell ref="I19:I21"/>
    <mergeCell ref="D19:D21"/>
    <mergeCell ref="C10:C18"/>
    <mergeCell ref="B10:B18"/>
    <mergeCell ref="E10:E18"/>
    <mergeCell ref="C124:H124"/>
    <mergeCell ref="B34:B40"/>
    <mergeCell ref="C34:C40"/>
    <mergeCell ref="D34:D40"/>
    <mergeCell ref="I34:I40"/>
    <mergeCell ref="B41:B45"/>
    <mergeCell ref="C41:C45"/>
    <mergeCell ref="D41:D45"/>
    <mergeCell ref="I41:I45"/>
    <mergeCell ref="C28:C30"/>
    <mergeCell ref="B28:B30"/>
    <mergeCell ref="D28:D30"/>
    <mergeCell ref="I58:I61"/>
    <mergeCell ref="D53:D57"/>
    <mergeCell ref="C53:C57"/>
  </mergeCells>
  <pageMargins left="0.7" right="0.7" top="0.75" bottom="0.75" header="0.3" footer="0.3"/>
  <pageSetup paperSize="9" scale="66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AD8E-305F-4E0C-AC27-C50556C8946B}">
  <dimension ref="B1:I126"/>
  <sheetViews>
    <sheetView tabSelected="1" zoomScaleNormal="100" workbookViewId="0">
      <selection activeCell="F11" sqref="F11"/>
    </sheetView>
  </sheetViews>
  <sheetFormatPr defaultRowHeight="15" x14ac:dyDescent="0.25"/>
  <cols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</cols>
  <sheetData>
    <row r="1" spans="2:9" ht="134.25" customHeight="1" x14ac:dyDescent="0.25">
      <c r="E1" s="251" t="s">
        <v>111</v>
      </c>
      <c r="F1" s="251"/>
      <c r="G1" s="252"/>
      <c r="H1" s="252"/>
      <c r="I1" s="252"/>
    </row>
    <row r="3" spans="2:9" ht="48" customHeight="1" x14ac:dyDescent="0.3">
      <c r="C3" s="223" t="s">
        <v>25</v>
      </c>
      <c r="D3" s="223"/>
      <c r="E3" s="223"/>
      <c r="F3" s="223"/>
      <c r="G3" s="224"/>
      <c r="H3" s="224"/>
      <c r="I3" s="224"/>
    </row>
    <row r="5" spans="2:9" ht="17.25" x14ac:dyDescent="0.3">
      <c r="C5" s="223" t="s">
        <v>110</v>
      </c>
      <c r="D5" s="223"/>
      <c r="E5" s="223"/>
      <c r="F5" s="223"/>
      <c r="G5" s="224"/>
      <c r="H5" s="224"/>
      <c r="I5" s="224"/>
    </row>
    <row r="6" spans="2:9" ht="15.75" x14ac:dyDescent="0.25">
      <c r="C6" s="4"/>
      <c r="D6" s="4"/>
      <c r="E6" s="4"/>
      <c r="F6" s="4"/>
    </row>
    <row r="7" spans="2:9" x14ac:dyDescent="0.25">
      <c r="C7" s="225" t="s">
        <v>15</v>
      </c>
      <c r="D7" s="226"/>
      <c r="E7" s="226"/>
      <c r="F7" s="226"/>
      <c r="G7" s="226"/>
      <c r="H7" s="226"/>
    </row>
    <row r="8" spans="2:9" ht="15.75" thickBot="1" x14ac:dyDescent="0.3"/>
    <row r="9" spans="2:9" ht="48.75" thickBot="1" x14ac:dyDescent="0.3">
      <c r="B9" s="47" t="s">
        <v>1</v>
      </c>
      <c r="C9" s="1" t="s">
        <v>0</v>
      </c>
      <c r="D9" s="2" t="s">
        <v>7</v>
      </c>
      <c r="E9" s="3" t="s">
        <v>2</v>
      </c>
      <c r="F9" s="106" t="s">
        <v>3</v>
      </c>
      <c r="G9" s="107" t="s">
        <v>4</v>
      </c>
      <c r="H9" s="108" t="s">
        <v>5</v>
      </c>
      <c r="I9" s="25" t="s">
        <v>20</v>
      </c>
    </row>
    <row r="10" spans="2:9" x14ac:dyDescent="0.25">
      <c r="B10" s="162">
        <v>1</v>
      </c>
      <c r="C10" s="159" t="s">
        <v>26</v>
      </c>
      <c r="D10" s="66" t="s">
        <v>27</v>
      </c>
      <c r="E10" s="165" t="s">
        <v>6</v>
      </c>
      <c r="F10" s="113">
        <v>3000</v>
      </c>
      <c r="G10" s="69">
        <v>30</v>
      </c>
      <c r="H10" s="109">
        <f>F10*G10</f>
        <v>90000</v>
      </c>
      <c r="I10" s="144">
        <f>H10+H11+H12+H13+H14+H15+H16+H17+H18</f>
        <v>500000</v>
      </c>
    </row>
    <row r="11" spans="2:9" x14ac:dyDescent="0.25">
      <c r="B11" s="163"/>
      <c r="C11" s="160"/>
      <c r="D11" s="66" t="s">
        <v>28</v>
      </c>
      <c r="E11" s="166"/>
      <c r="F11" s="114">
        <v>100</v>
      </c>
      <c r="G11" s="70">
        <v>600</v>
      </c>
      <c r="H11" s="110">
        <f t="shared" ref="H11:H18" si="0">F11*G11</f>
        <v>60000</v>
      </c>
      <c r="I11" s="145"/>
    </row>
    <row r="12" spans="2:9" x14ac:dyDescent="0.25">
      <c r="B12" s="164"/>
      <c r="C12" s="161"/>
      <c r="D12" s="66" t="s">
        <v>29</v>
      </c>
      <c r="E12" s="167"/>
      <c r="F12" s="114">
        <v>200</v>
      </c>
      <c r="G12" s="70">
        <v>200</v>
      </c>
      <c r="H12" s="110">
        <f t="shared" si="0"/>
        <v>40000</v>
      </c>
      <c r="I12" s="146"/>
    </row>
    <row r="13" spans="2:9" x14ac:dyDescent="0.25">
      <c r="B13" s="164"/>
      <c r="C13" s="161"/>
      <c r="D13" s="66" t="s">
        <v>30</v>
      </c>
      <c r="E13" s="167"/>
      <c r="F13" s="114">
        <v>500</v>
      </c>
      <c r="G13" s="70">
        <v>280</v>
      </c>
      <c r="H13" s="110">
        <f t="shared" si="0"/>
        <v>140000</v>
      </c>
      <c r="I13" s="146"/>
    </row>
    <row r="14" spans="2:9" x14ac:dyDescent="0.25">
      <c r="B14" s="164"/>
      <c r="C14" s="161"/>
      <c r="D14" s="66" t="s">
        <v>31</v>
      </c>
      <c r="E14" s="167"/>
      <c r="F14" s="114">
        <v>300</v>
      </c>
      <c r="G14" s="70">
        <v>300</v>
      </c>
      <c r="H14" s="110">
        <f t="shared" si="0"/>
        <v>90000</v>
      </c>
      <c r="I14" s="146"/>
    </row>
    <row r="15" spans="2:9" x14ac:dyDescent="0.25">
      <c r="B15" s="164"/>
      <c r="C15" s="161"/>
      <c r="D15" s="66" t="s">
        <v>32</v>
      </c>
      <c r="E15" s="167"/>
      <c r="F15" s="114">
        <v>500</v>
      </c>
      <c r="G15" s="70">
        <v>55</v>
      </c>
      <c r="H15" s="110">
        <f t="shared" si="0"/>
        <v>27500</v>
      </c>
      <c r="I15" s="146"/>
    </row>
    <row r="16" spans="2:9" x14ac:dyDescent="0.25">
      <c r="B16" s="164"/>
      <c r="C16" s="161"/>
      <c r="D16" s="66" t="s">
        <v>33</v>
      </c>
      <c r="E16" s="167"/>
      <c r="F16" s="114">
        <v>700</v>
      </c>
      <c r="G16" s="70">
        <v>15</v>
      </c>
      <c r="H16" s="110">
        <f t="shared" si="0"/>
        <v>10500</v>
      </c>
      <c r="I16" s="146"/>
    </row>
    <row r="17" spans="2:9" x14ac:dyDescent="0.25">
      <c r="B17" s="164"/>
      <c r="C17" s="161"/>
      <c r="D17" s="66" t="s">
        <v>34</v>
      </c>
      <c r="E17" s="167"/>
      <c r="F17" s="114">
        <v>300</v>
      </c>
      <c r="G17" s="70">
        <v>15</v>
      </c>
      <c r="H17" s="110">
        <f t="shared" si="0"/>
        <v>4500</v>
      </c>
      <c r="I17" s="146"/>
    </row>
    <row r="18" spans="2:9" ht="15.75" thickBot="1" x14ac:dyDescent="0.3">
      <c r="B18" s="164"/>
      <c r="C18" s="161"/>
      <c r="D18" s="67" t="s">
        <v>35</v>
      </c>
      <c r="E18" s="167"/>
      <c r="F18" s="115">
        <v>500</v>
      </c>
      <c r="G18" s="71">
        <v>75</v>
      </c>
      <c r="H18" s="111">
        <f t="shared" si="0"/>
        <v>37500</v>
      </c>
      <c r="I18" s="146"/>
    </row>
    <row r="19" spans="2:9" x14ac:dyDescent="0.25">
      <c r="B19" s="147">
        <v>2</v>
      </c>
      <c r="C19" s="150" t="s">
        <v>36</v>
      </c>
      <c r="D19" s="156" t="s">
        <v>37</v>
      </c>
      <c r="E19" s="248" t="s">
        <v>38</v>
      </c>
      <c r="F19" s="213">
        <v>10</v>
      </c>
      <c r="G19" s="213">
        <v>6000</v>
      </c>
      <c r="H19" s="216">
        <f>F19*G19</f>
        <v>60000</v>
      </c>
      <c r="I19" s="153">
        <f>H19+H20+H21</f>
        <v>60000</v>
      </c>
    </row>
    <row r="20" spans="2:9" x14ac:dyDescent="0.25">
      <c r="B20" s="148"/>
      <c r="C20" s="151"/>
      <c r="D20" s="157"/>
      <c r="E20" s="249"/>
      <c r="F20" s="213"/>
      <c r="G20" s="213"/>
      <c r="H20" s="216"/>
      <c r="I20" s="154"/>
    </row>
    <row r="21" spans="2:9" ht="27" customHeight="1" thickBot="1" x14ac:dyDescent="0.3">
      <c r="B21" s="149"/>
      <c r="C21" s="152"/>
      <c r="D21" s="158"/>
      <c r="E21" s="250"/>
      <c r="F21" s="214"/>
      <c r="G21" s="214"/>
      <c r="H21" s="217"/>
      <c r="I21" s="155"/>
    </row>
    <row r="22" spans="2:9" x14ac:dyDescent="0.25">
      <c r="B22" s="147">
        <v>3</v>
      </c>
      <c r="C22" s="150" t="s">
        <v>39</v>
      </c>
      <c r="D22" s="156" t="s">
        <v>40</v>
      </c>
      <c r="E22" s="248" t="s">
        <v>6</v>
      </c>
      <c r="F22" s="212">
        <v>400</v>
      </c>
      <c r="G22" s="212">
        <v>250</v>
      </c>
      <c r="H22" s="215">
        <f>F22*G22</f>
        <v>100000</v>
      </c>
      <c r="I22" s="153">
        <f>H22+H23+H24</f>
        <v>100000</v>
      </c>
    </row>
    <row r="23" spans="2:9" x14ac:dyDescent="0.25">
      <c r="B23" s="148"/>
      <c r="C23" s="151"/>
      <c r="D23" s="157"/>
      <c r="E23" s="249"/>
      <c r="F23" s="213"/>
      <c r="G23" s="213"/>
      <c r="H23" s="216"/>
      <c r="I23" s="154"/>
    </row>
    <row r="24" spans="2:9" ht="27" customHeight="1" thickBot="1" x14ac:dyDescent="0.3">
      <c r="B24" s="149"/>
      <c r="C24" s="152"/>
      <c r="D24" s="158"/>
      <c r="E24" s="250"/>
      <c r="F24" s="214"/>
      <c r="G24" s="214"/>
      <c r="H24" s="217"/>
      <c r="I24" s="155"/>
    </row>
    <row r="25" spans="2:9" x14ac:dyDescent="0.25">
      <c r="B25" s="147">
        <v>4</v>
      </c>
      <c r="C25" s="150" t="s">
        <v>41</v>
      </c>
      <c r="D25" s="156" t="s">
        <v>42</v>
      </c>
      <c r="E25" s="248" t="s">
        <v>43</v>
      </c>
      <c r="F25" s="212">
        <v>1</v>
      </c>
      <c r="G25" s="212"/>
      <c r="H25" s="215">
        <f>F25*G25</f>
        <v>0</v>
      </c>
      <c r="I25" s="153">
        <f>H25+H26+H27</f>
        <v>0</v>
      </c>
    </row>
    <row r="26" spans="2:9" x14ac:dyDescent="0.25">
      <c r="B26" s="148"/>
      <c r="C26" s="151"/>
      <c r="D26" s="157"/>
      <c r="E26" s="249"/>
      <c r="F26" s="213"/>
      <c r="G26" s="213"/>
      <c r="H26" s="216"/>
      <c r="I26" s="154"/>
    </row>
    <row r="27" spans="2:9" ht="27" customHeight="1" thickBot="1" x14ac:dyDescent="0.3">
      <c r="B27" s="149"/>
      <c r="C27" s="152"/>
      <c r="D27" s="158"/>
      <c r="E27" s="250"/>
      <c r="F27" s="214"/>
      <c r="G27" s="214"/>
      <c r="H27" s="217"/>
      <c r="I27" s="155"/>
    </row>
    <row r="28" spans="2:9" ht="24.75" thickBot="1" x14ac:dyDescent="0.3">
      <c r="B28" s="184">
        <v>5</v>
      </c>
      <c r="C28" s="172" t="s">
        <v>44</v>
      </c>
      <c r="D28" s="156" t="s">
        <v>45</v>
      </c>
      <c r="E28" s="134" t="s">
        <v>17</v>
      </c>
      <c r="F28" s="13">
        <v>1</v>
      </c>
      <c r="G28" s="11">
        <v>200000</v>
      </c>
      <c r="H28" s="103">
        <f t="shared" ref="H28:H45" si="1">F28*G28</f>
        <v>200000</v>
      </c>
      <c r="I28" s="153">
        <f>H28+H29+H30</f>
        <v>276300</v>
      </c>
    </row>
    <row r="29" spans="2:9" ht="72.75" thickBot="1" x14ac:dyDescent="0.3">
      <c r="B29" s="185"/>
      <c r="C29" s="183"/>
      <c r="D29" s="186"/>
      <c r="E29" s="130" t="s">
        <v>47</v>
      </c>
      <c r="F29" s="72">
        <v>1</v>
      </c>
      <c r="G29" s="105">
        <v>6300</v>
      </c>
      <c r="H29" s="103">
        <f t="shared" si="1"/>
        <v>6300</v>
      </c>
      <c r="I29" s="187"/>
    </row>
    <row r="30" spans="2:9" ht="48.75" thickBot="1" x14ac:dyDescent="0.3">
      <c r="B30" s="185"/>
      <c r="C30" s="183"/>
      <c r="D30" s="186"/>
      <c r="E30" s="130" t="s">
        <v>46</v>
      </c>
      <c r="F30" s="72">
        <v>1</v>
      </c>
      <c r="G30" s="105">
        <v>70000</v>
      </c>
      <c r="H30" s="103">
        <f t="shared" si="1"/>
        <v>70000</v>
      </c>
      <c r="I30" s="187"/>
    </row>
    <row r="31" spans="2:9" x14ac:dyDescent="0.25">
      <c r="B31" s="147">
        <v>6</v>
      </c>
      <c r="C31" s="172" t="s">
        <v>48</v>
      </c>
      <c r="D31" s="176" t="s">
        <v>99</v>
      </c>
      <c r="E31" s="134" t="s">
        <v>49</v>
      </c>
      <c r="F31" s="18">
        <v>20</v>
      </c>
      <c r="G31" s="18">
        <v>90</v>
      </c>
      <c r="H31" s="76">
        <f>F31*G31</f>
        <v>1800</v>
      </c>
      <c r="I31" s="153">
        <f>H31+H32+H33</f>
        <v>12000</v>
      </c>
    </row>
    <row r="32" spans="2:9" x14ac:dyDescent="0.25">
      <c r="B32" s="169"/>
      <c r="C32" s="173"/>
      <c r="D32" s="177"/>
      <c r="E32" s="131" t="s">
        <v>50</v>
      </c>
      <c r="F32" s="5">
        <v>24</v>
      </c>
      <c r="G32" s="5">
        <v>50</v>
      </c>
      <c r="H32" s="77">
        <f t="shared" si="1"/>
        <v>1200</v>
      </c>
      <c r="I32" s="180"/>
    </row>
    <row r="33" spans="2:9" ht="129" customHeight="1" thickBot="1" x14ac:dyDescent="0.3">
      <c r="B33" s="171"/>
      <c r="C33" s="175"/>
      <c r="D33" s="179"/>
      <c r="E33" s="136" t="s">
        <v>51</v>
      </c>
      <c r="F33" s="8">
        <v>1</v>
      </c>
      <c r="G33" s="8">
        <v>9000</v>
      </c>
      <c r="H33" s="73">
        <f t="shared" si="1"/>
        <v>9000</v>
      </c>
      <c r="I33" s="182"/>
    </row>
    <row r="34" spans="2:9" ht="24" x14ac:dyDescent="0.25">
      <c r="B34" s="147">
        <v>7</v>
      </c>
      <c r="C34" s="172" t="s">
        <v>52</v>
      </c>
      <c r="D34" s="176" t="s">
        <v>53</v>
      </c>
      <c r="E34" s="134" t="s">
        <v>54</v>
      </c>
      <c r="F34" s="18">
        <v>6</v>
      </c>
      <c r="G34" s="18">
        <v>700</v>
      </c>
      <c r="H34" s="76">
        <f t="shared" si="1"/>
        <v>4200</v>
      </c>
      <c r="I34" s="153">
        <f>H34+H35+H40+H36+H37+H38+H39</f>
        <v>20000</v>
      </c>
    </row>
    <row r="35" spans="2:9" x14ac:dyDescent="0.25">
      <c r="B35" s="169"/>
      <c r="C35" s="173"/>
      <c r="D35" s="177"/>
      <c r="E35" s="131" t="s">
        <v>13</v>
      </c>
      <c r="F35" s="5">
        <v>4</v>
      </c>
      <c r="G35" s="5">
        <v>225</v>
      </c>
      <c r="H35" s="77">
        <f t="shared" si="1"/>
        <v>900</v>
      </c>
      <c r="I35" s="180"/>
    </row>
    <row r="36" spans="2:9" ht="24.75" thickBot="1" x14ac:dyDescent="0.3">
      <c r="B36" s="170"/>
      <c r="C36" s="174"/>
      <c r="D36" s="178"/>
      <c r="E36" s="136" t="s">
        <v>55</v>
      </c>
      <c r="F36" s="14">
        <v>6</v>
      </c>
      <c r="G36" s="14">
        <v>1000</v>
      </c>
      <c r="H36" s="104">
        <f t="shared" si="1"/>
        <v>6000</v>
      </c>
      <c r="I36" s="181"/>
    </row>
    <row r="37" spans="2:9" ht="36" x14ac:dyDescent="0.25">
      <c r="B37" s="170"/>
      <c r="C37" s="174"/>
      <c r="D37" s="178"/>
      <c r="E37" s="132" t="s">
        <v>56</v>
      </c>
      <c r="F37" s="14">
        <v>2</v>
      </c>
      <c r="G37" s="14">
        <v>1500</v>
      </c>
      <c r="H37" s="104">
        <f t="shared" si="1"/>
        <v>3000</v>
      </c>
      <c r="I37" s="181"/>
    </row>
    <row r="38" spans="2:9" ht="36" x14ac:dyDescent="0.25">
      <c r="B38" s="170"/>
      <c r="C38" s="174"/>
      <c r="D38" s="178"/>
      <c r="E38" s="132" t="s">
        <v>10</v>
      </c>
      <c r="F38" s="14">
        <v>1</v>
      </c>
      <c r="G38" s="14">
        <v>2500</v>
      </c>
      <c r="H38" s="104">
        <f t="shared" si="1"/>
        <v>2500</v>
      </c>
      <c r="I38" s="181"/>
    </row>
    <row r="39" spans="2:9" ht="36.75" thickBot="1" x14ac:dyDescent="0.3">
      <c r="B39" s="170"/>
      <c r="C39" s="174"/>
      <c r="D39" s="178"/>
      <c r="E39" s="136" t="s">
        <v>57</v>
      </c>
      <c r="F39" s="14">
        <v>1</v>
      </c>
      <c r="G39" s="14">
        <v>2000</v>
      </c>
      <c r="H39" s="104">
        <f t="shared" si="1"/>
        <v>2000</v>
      </c>
      <c r="I39" s="181"/>
    </row>
    <row r="40" spans="2:9" ht="41.25" customHeight="1" thickBot="1" x14ac:dyDescent="0.3">
      <c r="B40" s="171"/>
      <c r="C40" s="175"/>
      <c r="D40" s="179"/>
      <c r="E40" s="136" t="s">
        <v>12</v>
      </c>
      <c r="F40" s="8">
        <v>2</v>
      </c>
      <c r="G40" s="8">
        <v>700</v>
      </c>
      <c r="H40" s="73">
        <f t="shared" si="1"/>
        <v>1400</v>
      </c>
      <c r="I40" s="182"/>
    </row>
    <row r="41" spans="2:9" x14ac:dyDescent="0.25">
      <c r="B41" s="147">
        <v>8</v>
      </c>
      <c r="C41" s="172" t="s">
        <v>58</v>
      </c>
      <c r="D41" s="176" t="s">
        <v>59</v>
      </c>
      <c r="E41" s="134" t="s">
        <v>8</v>
      </c>
      <c r="F41" s="18">
        <v>6</v>
      </c>
      <c r="G41" s="18">
        <v>400</v>
      </c>
      <c r="H41" s="76">
        <f t="shared" si="1"/>
        <v>2400</v>
      </c>
      <c r="I41" s="153">
        <f>H41+H42+H45+H43+H44</f>
        <v>14000</v>
      </c>
    </row>
    <row r="42" spans="2:9" x14ac:dyDescent="0.25">
      <c r="B42" s="169"/>
      <c r="C42" s="173"/>
      <c r="D42" s="177"/>
      <c r="E42" s="131" t="s">
        <v>9</v>
      </c>
      <c r="F42" s="5">
        <v>30</v>
      </c>
      <c r="G42" s="5">
        <v>90</v>
      </c>
      <c r="H42" s="77">
        <f t="shared" si="1"/>
        <v>2700</v>
      </c>
      <c r="I42" s="180"/>
    </row>
    <row r="43" spans="2:9" ht="36" x14ac:dyDescent="0.25">
      <c r="B43" s="170"/>
      <c r="C43" s="174"/>
      <c r="D43" s="178"/>
      <c r="E43" s="132" t="s">
        <v>10</v>
      </c>
      <c r="F43" s="14">
        <v>1</v>
      </c>
      <c r="G43" s="14">
        <v>1250</v>
      </c>
      <c r="H43" s="104">
        <f t="shared" si="1"/>
        <v>1250</v>
      </c>
      <c r="I43" s="181"/>
    </row>
    <row r="44" spans="2:9" ht="36.75" thickBot="1" x14ac:dyDescent="0.3">
      <c r="B44" s="170"/>
      <c r="C44" s="174"/>
      <c r="D44" s="178"/>
      <c r="E44" s="136" t="s">
        <v>56</v>
      </c>
      <c r="F44" s="14">
        <v>1</v>
      </c>
      <c r="G44" s="14">
        <v>1250</v>
      </c>
      <c r="H44" s="104">
        <f t="shared" si="1"/>
        <v>1250</v>
      </c>
      <c r="I44" s="181"/>
    </row>
    <row r="45" spans="2:9" ht="33" customHeight="1" thickBot="1" x14ac:dyDescent="0.3">
      <c r="B45" s="171"/>
      <c r="C45" s="175"/>
      <c r="D45" s="179"/>
      <c r="E45" s="136" t="s">
        <v>55</v>
      </c>
      <c r="F45" s="8">
        <v>64</v>
      </c>
      <c r="G45" s="8">
        <v>100</v>
      </c>
      <c r="H45" s="73">
        <f t="shared" si="1"/>
        <v>6400</v>
      </c>
      <c r="I45" s="182"/>
    </row>
    <row r="46" spans="2:9" x14ac:dyDescent="0.25">
      <c r="B46" s="147">
        <v>9</v>
      </c>
      <c r="C46" s="172" t="s">
        <v>107</v>
      </c>
      <c r="D46" s="176" t="s">
        <v>67</v>
      </c>
      <c r="E46" s="206" t="s">
        <v>6</v>
      </c>
      <c r="F46" s="197">
        <v>58</v>
      </c>
      <c r="G46" s="197">
        <v>690</v>
      </c>
      <c r="H46" s="200">
        <v>40000</v>
      </c>
      <c r="I46" s="153">
        <f>H46+H47+H48</f>
        <v>40000</v>
      </c>
    </row>
    <row r="47" spans="2:9" x14ac:dyDescent="0.25">
      <c r="B47" s="169"/>
      <c r="C47" s="173"/>
      <c r="D47" s="177"/>
      <c r="E47" s="207"/>
      <c r="F47" s="198"/>
      <c r="G47" s="198"/>
      <c r="H47" s="201"/>
      <c r="I47" s="180"/>
    </row>
    <row r="48" spans="2:9" ht="15.75" thickBot="1" x14ac:dyDescent="0.3">
      <c r="B48" s="171"/>
      <c r="C48" s="175"/>
      <c r="D48" s="179"/>
      <c r="E48" s="208"/>
      <c r="F48" s="199"/>
      <c r="G48" s="199"/>
      <c r="H48" s="202"/>
      <c r="I48" s="182"/>
    </row>
    <row r="49" spans="2:9" x14ac:dyDescent="0.25">
      <c r="B49" s="147">
        <v>10</v>
      </c>
      <c r="C49" s="172" t="s">
        <v>60</v>
      </c>
      <c r="D49" s="176" t="s">
        <v>61</v>
      </c>
      <c r="E49" s="206" t="s">
        <v>6</v>
      </c>
      <c r="F49" s="197">
        <v>100</v>
      </c>
      <c r="G49" s="197">
        <v>1000</v>
      </c>
      <c r="H49" s="200">
        <v>100000</v>
      </c>
      <c r="I49" s="153">
        <f>H49+H50+H51</f>
        <v>100000</v>
      </c>
    </row>
    <row r="50" spans="2:9" x14ac:dyDescent="0.25">
      <c r="B50" s="169"/>
      <c r="C50" s="173"/>
      <c r="D50" s="177"/>
      <c r="E50" s="207"/>
      <c r="F50" s="198"/>
      <c r="G50" s="198"/>
      <c r="H50" s="201"/>
      <c r="I50" s="180"/>
    </row>
    <row r="51" spans="2:9" ht="15.75" thickBot="1" x14ac:dyDescent="0.3">
      <c r="B51" s="171"/>
      <c r="C51" s="175"/>
      <c r="D51" s="179"/>
      <c r="E51" s="208"/>
      <c r="F51" s="199"/>
      <c r="G51" s="199"/>
      <c r="H51" s="202"/>
      <c r="I51" s="182"/>
    </row>
    <row r="52" spans="2:9" ht="64.5" thickBot="1" x14ac:dyDescent="0.3">
      <c r="B52" s="126">
        <v>11</v>
      </c>
      <c r="C52" s="129" t="s">
        <v>62</v>
      </c>
      <c r="D52" s="130" t="s">
        <v>63</v>
      </c>
      <c r="E52" s="136" t="s">
        <v>55</v>
      </c>
      <c r="F52" s="21">
        <v>10</v>
      </c>
      <c r="G52" s="21">
        <v>500</v>
      </c>
      <c r="H52" s="80">
        <f t="shared" ref="H52:H53" si="2">F52*G52</f>
        <v>5000</v>
      </c>
      <c r="I52" s="127">
        <f>F52*G52</f>
        <v>5000</v>
      </c>
    </row>
    <row r="53" spans="2:9" x14ac:dyDescent="0.25">
      <c r="B53" s="147">
        <v>12</v>
      </c>
      <c r="C53" s="172" t="s">
        <v>64</v>
      </c>
      <c r="D53" s="176" t="s">
        <v>65</v>
      </c>
      <c r="E53" s="206" t="s">
        <v>55</v>
      </c>
      <c r="F53" s="197">
        <v>10</v>
      </c>
      <c r="G53" s="197">
        <v>500</v>
      </c>
      <c r="H53" s="200">
        <f t="shared" si="2"/>
        <v>5000</v>
      </c>
      <c r="I53" s="153">
        <f>H53+H54+H55+H56+H57</f>
        <v>5000</v>
      </c>
    </row>
    <row r="54" spans="2:9" x14ac:dyDescent="0.25">
      <c r="B54" s="169"/>
      <c r="C54" s="173"/>
      <c r="D54" s="177"/>
      <c r="E54" s="207"/>
      <c r="F54" s="198"/>
      <c r="G54" s="198"/>
      <c r="H54" s="201"/>
      <c r="I54" s="180"/>
    </row>
    <row r="55" spans="2:9" x14ac:dyDescent="0.25">
      <c r="B55" s="169"/>
      <c r="C55" s="173"/>
      <c r="D55" s="177"/>
      <c r="E55" s="207"/>
      <c r="F55" s="198"/>
      <c r="G55" s="198"/>
      <c r="H55" s="201"/>
      <c r="I55" s="180"/>
    </row>
    <row r="56" spans="2:9" x14ac:dyDescent="0.25">
      <c r="B56" s="193"/>
      <c r="C56" s="191"/>
      <c r="D56" s="189"/>
      <c r="E56" s="207"/>
      <c r="F56" s="198"/>
      <c r="G56" s="198"/>
      <c r="H56" s="201"/>
      <c r="I56" s="195"/>
    </row>
    <row r="57" spans="2:9" ht="15.75" thickBot="1" x14ac:dyDescent="0.3">
      <c r="B57" s="194"/>
      <c r="C57" s="192"/>
      <c r="D57" s="190"/>
      <c r="E57" s="208"/>
      <c r="F57" s="199"/>
      <c r="G57" s="199"/>
      <c r="H57" s="202"/>
      <c r="I57" s="196"/>
    </row>
    <row r="58" spans="2:9" hidden="1" x14ac:dyDescent="0.25">
      <c r="B58" s="238"/>
      <c r="C58" s="183"/>
      <c r="D58" s="241"/>
      <c r="E58" s="130"/>
      <c r="F58" s="21"/>
      <c r="G58" s="22"/>
      <c r="H58" s="23"/>
      <c r="I58" s="187">
        <f>H58+H59+H60+H61</f>
        <v>0</v>
      </c>
    </row>
    <row r="59" spans="2:9" hidden="1" x14ac:dyDescent="0.25">
      <c r="B59" s="169"/>
      <c r="C59" s="173"/>
      <c r="D59" s="242"/>
      <c r="E59" s="131"/>
      <c r="F59" s="5"/>
      <c r="G59" s="6"/>
      <c r="H59" s="7"/>
      <c r="I59" s="180"/>
    </row>
    <row r="60" spans="2:9" hidden="1" x14ac:dyDescent="0.25">
      <c r="B60" s="169"/>
      <c r="C60" s="173"/>
      <c r="D60" s="242"/>
      <c r="E60" s="131"/>
      <c r="F60" s="5"/>
      <c r="G60" s="6"/>
      <c r="H60" s="7"/>
      <c r="I60" s="180"/>
    </row>
    <row r="61" spans="2:9" hidden="1" x14ac:dyDescent="0.25">
      <c r="B61" s="239"/>
      <c r="C61" s="240"/>
      <c r="D61" s="243"/>
      <c r="E61" s="132"/>
      <c r="F61" s="14"/>
      <c r="G61" s="15"/>
      <c r="H61" s="16"/>
      <c r="I61" s="188"/>
    </row>
    <row r="62" spans="2:9" hidden="1" x14ac:dyDescent="0.25">
      <c r="B62" s="147"/>
      <c r="C62" s="172"/>
      <c r="D62" s="236"/>
      <c r="E62" s="134"/>
      <c r="F62" s="18"/>
      <c r="G62" s="19"/>
      <c r="H62" s="20"/>
      <c r="I62" s="153">
        <f>H62+H63</f>
        <v>0</v>
      </c>
    </row>
    <row r="63" spans="2:9" ht="15.75" hidden="1" thickBot="1" x14ac:dyDescent="0.3">
      <c r="B63" s="171"/>
      <c r="C63" s="175"/>
      <c r="D63" s="237"/>
      <c r="E63" s="136"/>
      <c r="F63" s="8"/>
      <c r="G63" s="9"/>
      <c r="H63" s="10"/>
      <c r="I63" s="182"/>
    </row>
    <row r="64" spans="2:9" x14ac:dyDescent="0.25">
      <c r="C64" s="168" t="s">
        <v>14</v>
      </c>
      <c r="D64" s="168"/>
      <c r="E64" s="168"/>
      <c r="F64" s="168"/>
      <c r="G64" s="168"/>
      <c r="H64" s="168"/>
      <c r="I64" s="17">
        <f>I10+I19+I22+I25+I28+I31+I34+I41+I49+I52+I53+I46</f>
        <v>1132300</v>
      </c>
    </row>
    <row r="65" spans="2:9" x14ac:dyDescent="0.25">
      <c r="C65" s="133"/>
      <c r="D65" s="133"/>
      <c r="E65" s="133"/>
      <c r="F65" s="133"/>
      <c r="G65" s="133"/>
      <c r="H65" s="133"/>
      <c r="I65" s="17"/>
    </row>
    <row r="66" spans="2:9" x14ac:dyDescent="0.25">
      <c r="C66" s="227" t="s">
        <v>16</v>
      </c>
      <c r="D66" s="228"/>
      <c r="E66" s="228"/>
      <c r="F66" s="228"/>
      <c r="G66" s="228"/>
      <c r="H66" s="228"/>
      <c r="I66" s="17"/>
    </row>
    <row r="67" spans="2:9" ht="15.75" thickBot="1" x14ac:dyDescent="0.3"/>
    <row r="68" spans="2:9" ht="24.75" x14ac:dyDescent="0.25">
      <c r="B68" s="147">
        <v>1</v>
      </c>
      <c r="C68" s="234" t="s">
        <v>66</v>
      </c>
      <c r="D68" s="156" t="s">
        <v>67</v>
      </c>
      <c r="E68" s="33" t="s">
        <v>68</v>
      </c>
      <c r="F68" s="11">
        <v>20</v>
      </c>
      <c r="G68" s="11">
        <v>3510</v>
      </c>
      <c r="H68" s="103"/>
      <c r="I68" s="153">
        <f>H68+H69</f>
        <v>0</v>
      </c>
    </row>
    <row r="69" spans="2:9" ht="43.5" customHeight="1" thickBot="1" x14ac:dyDescent="0.3">
      <c r="B69" s="148"/>
      <c r="C69" s="235"/>
      <c r="D69" s="158"/>
      <c r="E69" s="28" t="s">
        <v>69</v>
      </c>
      <c r="F69" s="12">
        <v>34</v>
      </c>
      <c r="G69" s="12">
        <v>876</v>
      </c>
      <c r="H69" s="93"/>
      <c r="I69" s="155"/>
    </row>
    <row r="70" spans="2:9" x14ac:dyDescent="0.25">
      <c r="B70" s="147">
        <v>2</v>
      </c>
      <c r="C70" s="229" t="s">
        <v>70</v>
      </c>
      <c r="D70" s="230" t="s">
        <v>71</v>
      </c>
      <c r="E70" s="36" t="s">
        <v>8</v>
      </c>
      <c r="F70" s="21">
        <v>3</v>
      </c>
      <c r="G70" s="21">
        <v>300</v>
      </c>
      <c r="H70" s="80">
        <f t="shared" ref="H70:H71" si="3">F70*G70</f>
        <v>900</v>
      </c>
      <c r="I70" s="231">
        <f>H70+H71+H73+H72</f>
        <v>10000</v>
      </c>
    </row>
    <row r="71" spans="2:9" x14ac:dyDescent="0.25">
      <c r="B71" s="169"/>
      <c r="C71" s="160"/>
      <c r="D71" s="177"/>
      <c r="E71" s="34" t="s">
        <v>9</v>
      </c>
      <c r="F71" s="5">
        <v>30</v>
      </c>
      <c r="G71" s="5">
        <v>90</v>
      </c>
      <c r="H71" s="77">
        <f t="shared" si="3"/>
        <v>2700</v>
      </c>
      <c r="I71" s="232"/>
    </row>
    <row r="72" spans="2:9" ht="36.75" x14ac:dyDescent="0.25">
      <c r="B72" s="170"/>
      <c r="C72" s="161"/>
      <c r="D72" s="178"/>
      <c r="E72" s="34" t="s">
        <v>72</v>
      </c>
      <c r="F72" s="14">
        <v>4</v>
      </c>
      <c r="G72" s="14">
        <v>475</v>
      </c>
      <c r="H72" s="104">
        <f>F72*G72</f>
        <v>1900</v>
      </c>
      <c r="I72" s="233"/>
    </row>
    <row r="73" spans="2:9" ht="25.5" thickBot="1" x14ac:dyDescent="0.3">
      <c r="B73" s="171"/>
      <c r="C73" s="161"/>
      <c r="D73" s="178"/>
      <c r="E73" s="37" t="s">
        <v>11</v>
      </c>
      <c r="F73" s="14">
        <v>30</v>
      </c>
      <c r="G73" s="14">
        <v>150</v>
      </c>
      <c r="H73" s="104">
        <f>F73*G73</f>
        <v>4500</v>
      </c>
      <c r="I73" s="233"/>
    </row>
    <row r="74" spans="2:9" x14ac:dyDescent="0.25">
      <c r="B74" s="184">
        <v>3</v>
      </c>
      <c r="C74" s="203" t="s">
        <v>73</v>
      </c>
      <c r="D74" s="156" t="s">
        <v>74</v>
      </c>
      <c r="E74" s="206" t="s">
        <v>17</v>
      </c>
      <c r="F74" s="209">
        <v>1</v>
      </c>
      <c r="G74" s="212">
        <v>50000</v>
      </c>
      <c r="H74" s="215">
        <f>F74*G74</f>
        <v>50000</v>
      </c>
      <c r="I74" s="153">
        <f>H74+H75+H76+H77</f>
        <v>50000</v>
      </c>
    </row>
    <row r="75" spans="2:9" x14ac:dyDescent="0.25">
      <c r="B75" s="193"/>
      <c r="C75" s="204"/>
      <c r="D75" s="189"/>
      <c r="E75" s="207"/>
      <c r="F75" s="210"/>
      <c r="G75" s="213"/>
      <c r="H75" s="216"/>
      <c r="I75" s="154"/>
    </row>
    <row r="76" spans="2:9" x14ac:dyDescent="0.25">
      <c r="B76" s="193"/>
      <c r="C76" s="204"/>
      <c r="D76" s="189"/>
      <c r="E76" s="207"/>
      <c r="F76" s="210"/>
      <c r="G76" s="213"/>
      <c r="H76" s="216"/>
      <c r="I76" s="154"/>
    </row>
    <row r="77" spans="2:9" ht="15.75" thickBot="1" x14ac:dyDescent="0.3">
      <c r="B77" s="194"/>
      <c r="C77" s="205"/>
      <c r="D77" s="190"/>
      <c r="E77" s="208"/>
      <c r="F77" s="211"/>
      <c r="G77" s="214"/>
      <c r="H77" s="217"/>
      <c r="I77" s="155"/>
    </row>
    <row r="78" spans="2:9" ht="39" thickBot="1" x14ac:dyDescent="0.3">
      <c r="B78" s="122">
        <v>4</v>
      </c>
      <c r="C78" s="128" t="s">
        <v>39</v>
      </c>
      <c r="D78" s="134" t="s">
        <v>40</v>
      </c>
      <c r="E78" s="78" t="s">
        <v>6</v>
      </c>
      <c r="F78" s="18">
        <v>400</v>
      </c>
      <c r="G78" s="18">
        <v>250</v>
      </c>
      <c r="H78" s="76">
        <f t="shared" ref="H78:H87" si="4">F78*G78</f>
        <v>100000</v>
      </c>
      <c r="I78" s="121">
        <f>H78</f>
        <v>100000</v>
      </c>
    </row>
    <row r="79" spans="2:9" ht="109.5" thickBot="1" x14ac:dyDescent="0.3">
      <c r="B79" s="122">
        <v>5</v>
      </c>
      <c r="C79" s="86" t="s">
        <v>75</v>
      </c>
      <c r="D79" s="116" t="s">
        <v>76</v>
      </c>
      <c r="E79" s="87" t="s">
        <v>77</v>
      </c>
      <c r="F79" s="137">
        <v>2</v>
      </c>
      <c r="G79" s="137">
        <v>18000</v>
      </c>
      <c r="H79" s="140">
        <f t="shared" si="4"/>
        <v>36000</v>
      </c>
      <c r="I79" s="83">
        <f>H79</f>
        <v>36000</v>
      </c>
    </row>
    <row r="80" spans="2:9" ht="39" thickBot="1" x14ac:dyDescent="0.3">
      <c r="B80" s="100">
        <v>6</v>
      </c>
      <c r="C80" s="94" t="s">
        <v>78</v>
      </c>
      <c r="D80" s="117" t="s">
        <v>79</v>
      </c>
      <c r="E80" s="40" t="s">
        <v>17</v>
      </c>
      <c r="F80" s="41">
        <v>1</v>
      </c>
      <c r="G80" s="41">
        <v>70000</v>
      </c>
      <c r="H80" s="91">
        <f t="shared" si="4"/>
        <v>70000</v>
      </c>
      <c r="I80" s="44">
        <f>H80</f>
        <v>70000</v>
      </c>
    </row>
    <row r="81" spans="2:9" ht="39" thickBot="1" x14ac:dyDescent="0.3">
      <c r="B81" s="82">
        <v>7</v>
      </c>
      <c r="C81" s="95" t="s">
        <v>80</v>
      </c>
      <c r="D81" s="118" t="s">
        <v>81</v>
      </c>
      <c r="E81" s="81" t="s">
        <v>82</v>
      </c>
      <c r="F81" s="138">
        <v>2</v>
      </c>
      <c r="G81" s="138">
        <v>40000</v>
      </c>
      <c r="H81" s="141">
        <f t="shared" si="4"/>
        <v>80000</v>
      </c>
      <c r="I81" s="84">
        <f>H81</f>
        <v>80000</v>
      </c>
    </row>
    <row r="82" spans="2:9" ht="51.75" thickBot="1" x14ac:dyDescent="0.3">
      <c r="B82" s="100">
        <v>8</v>
      </c>
      <c r="C82" s="48" t="s">
        <v>83</v>
      </c>
      <c r="D82" s="117" t="s">
        <v>84</v>
      </c>
      <c r="E82" s="40" t="s">
        <v>17</v>
      </c>
      <c r="F82" s="41">
        <v>1</v>
      </c>
      <c r="G82" s="41">
        <v>60000</v>
      </c>
      <c r="H82" s="91">
        <f t="shared" si="4"/>
        <v>60000</v>
      </c>
      <c r="I82" s="44">
        <f>H82</f>
        <v>60000</v>
      </c>
    </row>
    <row r="83" spans="2:9" ht="51.75" thickBot="1" x14ac:dyDescent="0.3">
      <c r="B83" s="49">
        <v>9</v>
      </c>
      <c r="C83" s="98" t="s">
        <v>85</v>
      </c>
      <c r="D83" s="119" t="s">
        <v>86</v>
      </c>
      <c r="E83" s="45" t="s">
        <v>17</v>
      </c>
      <c r="F83" s="139">
        <v>1</v>
      </c>
      <c r="G83" s="139">
        <v>140000</v>
      </c>
      <c r="H83" s="142"/>
      <c r="I83" s="85"/>
    </row>
    <row r="84" spans="2:9" ht="26.25" thickBot="1" x14ac:dyDescent="0.3">
      <c r="B84" s="122">
        <v>10</v>
      </c>
      <c r="C84" s="128" t="s">
        <v>87</v>
      </c>
      <c r="D84" s="92" t="s">
        <v>88</v>
      </c>
      <c r="E84" s="34" t="s">
        <v>6</v>
      </c>
      <c r="F84" s="18">
        <v>100</v>
      </c>
      <c r="G84" s="18">
        <v>1000</v>
      </c>
      <c r="H84" s="76"/>
      <c r="I84" s="121">
        <f>H84</f>
        <v>0</v>
      </c>
    </row>
    <row r="85" spans="2:9" ht="51.75" thickBot="1" x14ac:dyDescent="0.3">
      <c r="B85" s="49">
        <v>11</v>
      </c>
      <c r="C85" s="48" t="s">
        <v>89</v>
      </c>
      <c r="D85" s="117" t="s">
        <v>67</v>
      </c>
      <c r="E85" s="40" t="s">
        <v>6</v>
      </c>
      <c r="F85" s="41">
        <v>150</v>
      </c>
      <c r="G85" s="41">
        <v>400</v>
      </c>
      <c r="H85" s="91"/>
      <c r="I85" s="44"/>
    </row>
    <row r="86" spans="2:9" ht="24.75" x14ac:dyDescent="0.25">
      <c r="B86" s="147">
        <v>12</v>
      </c>
      <c r="C86" s="150" t="s">
        <v>90</v>
      </c>
      <c r="D86" s="156" t="s">
        <v>91</v>
      </c>
      <c r="E86" s="33" t="s">
        <v>11</v>
      </c>
      <c r="F86" s="11">
        <v>30</v>
      </c>
      <c r="G86" s="11">
        <v>150</v>
      </c>
      <c r="H86" s="103">
        <f t="shared" si="4"/>
        <v>4500</v>
      </c>
      <c r="I86" s="153">
        <f>H86+H87</f>
        <v>10000</v>
      </c>
    </row>
    <row r="87" spans="2:9" ht="75" customHeight="1" thickBot="1" x14ac:dyDescent="0.3">
      <c r="B87" s="149"/>
      <c r="C87" s="152"/>
      <c r="D87" s="158"/>
      <c r="E87" s="28" t="s">
        <v>92</v>
      </c>
      <c r="F87" s="12">
        <v>10</v>
      </c>
      <c r="G87" s="12">
        <v>550</v>
      </c>
      <c r="H87" s="93">
        <f t="shared" si="4"/>
        <v>5500</v>
      </c>
      <c r="I87" s="155"/>
    </row>
    <row r="88" spans="2:9" x14ac:dyDescent="0.25">
      <c r="C88" s="168" t="s">
        <v>18</v>
      </c>
      <c r="D88" s="168"/>
      <c r="E88" s="168"/>
      <c r="F88" s="168"/>
      <c r="G88" s="168"/>
      <c r="H88" s="168"/>
      <c r="I88" s="17">
        <f>I68+I70+I74+I78+I79+I80+I81+I82+I83+I84+I85+I86</f>
        <v>416000</v>
      </c>
    </row>
    <row r="90" spans="2:9" x14ac:dyDescent="0.25">
      <c r="C90" s="218" t="s">
        <v>19</v>
      </c>
      <c r="D90" s="218"/>
      <c r="E90" s="218"/>
      <c r="F90" s="218"/>
      <c r="G90" s="218"/>
      <c r="H90" s="218"/>
    </row>
    <row r="91" spans="2:9" ht="15.75" thickBot="1" x14ac:dyDescent="0.3"/>
    <row r="92" spans="2:9" ht="51.75" thickBot="1" x14ac:dyDescent="0.3">
      <c r="B92" s="122">
        <v>1</v>
      </c>
      <c r="C92" s="123" t="s">
        <v>93</v>
      </c>
      <c r="D92" s="124" t="s">
        <v>81</v>
      </c>
      <c r="E92" s="33" t="s">
        <v>82</v>
      </c>
      <c r="F92" s="11">
        <v>7</v>
      </c>
      <c r="G92" s="11">
        <v>40000</v>
      </c>
      <c r="H92" s="103"/>
      <c r="I92" s="121"/>
    </row>
    <row r="93" spans="2:9" ht="39" thickBot="1" x14ac:dyDescent="0.3">
      <c r="B93" s="122">
        <v>2</v>
      </c>
      <c r="C93" s="128" t="s">
        <v>39</v>
      </c>
      <c r="D93" s="112" t="s">
        <v>40</v>
      </c>
      <c r="E93" s="35" t="s">
        <v>6</v>
      </c>
      <c r="F93" s="18">
        <v>400</v>
      </c>
      <c r="G93" s="18">
        <v>250</v>
      </c>
      <c r="H93" s="76">
        <f t="shared" ref="H93:H96" si="5">F93*G93</f>
        <v>100000</v>
      </c>
      <c r="I93" s="121">
        <f>H93</f>
        <v>100000</v>
      </c>
    </row>
    <row r="94" spans="2:9" ht="39" thickBot="1" x14ac:dyDescent="0.3">
      <c r="B94" s="135">
        <v>3</v>
      </c>
      <c r="C94" s="128" t="s">
        <v>94</v>
      </c>
      <c r="D94" s="124" t="s">
        <v>81</v>
      </c>
      <c r="E94" s="33" t="s">
        <v>82</v>
      </c>
      <c r="F94" s="13">
        <v>10</v>
      </c>
      <c r="G94" s="11">
        <v>4000</v>
      </c>
      <c r="H94" s="103">
        <f t="shared" si="5"/>
        <v>40000</v>
      </c>
      <c r="I94" s="121">
        <f>H94</f>
        <v>40000</v>
      </c>
    </row>
    <row r="95" spans="2:9" ht="51.75" thickBot="1" x14ac:dyDescent="0.3">
      <c r="B95" s="122">
        <v>4</v>
      </c>
      <c r="C95" s="123" t="s">
        <v>95</v>
      </c>
      <c r="D95" s="58" t="s">
        <v>79</v>
      </c>
      <c r="E95" s="33" t="s">
        <v>17</v>
      </c>
      <c r="F95" s="11">
        <v>1</v>
      </c>
      <c r="G95" s="11">
        <v>70000</v>
      </c>
      <c r="H95" s="103">
        <f t="shared" si="5"/>
        <v>70000</v>
      </c>
      <c r="I95" s="121">
        <f>F95*G95</f>
        <v>70000</v>
      </c>
    </row>
    <row r="96" spans="2:9" ht="26.25" thickBot="1" x14ac:dyDescent="0.3">
      <c r="B96" s="122">
        <v>5</v>
      </c>
      <c r="C96" s="128" t="s">
        <v>96</v>
      </c>
      <c r="D96" s="125" t="s">
        <v>67</v>
      </c>
      <c r="E96" s="35" t="s">
        <v>6</v>
      </c>
      <c r="F96" s="18">
        <v>130</v>
      </c>
      <c r="G96" s="18">
        <v>600</v>
      </c>
      <c r="H96" s="76">
        <f t="shared" si="5"/>
        <v>78000</v>
      </c>
      <c r="I96" s="121">
        <f>H96</f>
        <v>78000</v>
      </c>
    </row>
    <row r="97" spans="2:9" ht="48" x14ac:dyDescent="0.25">
      <c r="B97" s="135">
        <v>6</v>
      </c>
      <c r="C97" s="128" t="s">
        <v>97</v>
      </c>
      <c r="D97" s="124" t="s">
        <v>98</v>
      </c>
      <c r="E97" s="33" t="s">
        <v>17</v>
      </c>
      <c r="F97" s="13">
        <v>1</v>
      </c>
      <c r="G97" s="11">
        <v>100000</v>
      </c>
      <c r="H97" s="103"/>
      <c r="I97" s="121">
        <f>H97</f>
        <v>0</v>
      </c>
    </row>
    <row r="98" spans="2:9" ht="15.75" customHeight="1" x14ac:dyDescent="0.25">
      <c r="C98" s="219" t="s">
        <v>21</v>
      </c>
      <c r="D98" s="219"/>
      <c r="E98" s="219"/>
      <c r="F98" s="219"/>
      <c r="G98" s="219"/>
      <c r="H98" s="219"/>
      <c r="I98" s="46">
        <f>I92+I93+I94+I95+I96+I97</f>
        <v>288000</v>
      </c>
    </row>
    <row r="100" spans="2:9" ht="15" customHeight="1" x14ac:dyDescent="0.25">
      <c r="C100" s="220" t="s">
        <v>22</v>
      </c>
      <c r="D100" s="220"/>
      <c r="E100" s="220"/>
      <c r="F100" s="220"/>
      <c r="G100" s="220"/>
      <c r="H100" s="220"/>
    </row>
    <row r="101" spans="2:9" ht="15.75" thickBot="1" x14ac:dyDescent="0.3"/>
    <row r="102" spans="2:9" ht="39" thickBot="1" x14ac:dyDescent="0.3">
      <c r="B102" s="122">
        <v>1</v>
      </c>
      <c r="C102" s="123" t="s">
        <v>100</v>
      </c>
      <c r="D102" s="58" t="s">
        <v>40</v>
      </c>
      <c r="E102" s="60" t="s">
        <v>6</v>
      </c>
      <c r="F102" s="11">
        <v>200</v>
      </c>
      <c r="G102" s="101">
        <v>1000</v>
      </c>
      <c r="H102" s="102">
        <f t="shared" ref="H102:H123" si="6">F102*G102</f>
        <v>200000</v>
      </c>
      <c r="I102" s="121">
        <f t="shared" ref="I102:I107" si="7">H102</f>
        <v>200000</v>
      </c>
    </row>
    <row r="103" spans="2:9" ht="39" thickBot="1" x14ac:dyDescent="0.3">
      <c r="B103" s="135">
        <v>2</v>
      </c>
      <c r="C103" s="128" t="s">
        <v>39</v>
      </c>
      <c r="D103" s="58" t="s">
        <v>40</v>
      </c>
      <c r="E103" s="134" t="s">
        <v>6</v>
      </c>
      <c r="F103" s="13">
        <v>400</v>
      </c>
      <c r="G103" s="101">
        <v>250</v>
      </c>
      <c r="H103" s="102">
        <f t="shared" si="6"/>
        <v>100000</v>
      </c>
      <c r="I103" s="121">
        <f t="shared" si="7"/>
        <v>100000</v>
      </c>
    </row>
    <row r="104" spans="2:9" ht="39" thickBot="1" x14ac:dyDescent="0.3">
      <c r="B104" s="122">
        <v>3</v>
      </c>
      <c r="C104" s="128" t="s">
        <v>101</v>
      </c>
      <c r="D104" s="125" t="s">
        <v>102</v>
      </c>
      <c r="E104" s="134" t="s">
        <v>103</v>
      </c>
      <c r="F104" s="18">
        <v>92</v>
      </c>
      <c r="G104" s="74">
        <v>650</v>
      </c>
      <c r="H104" s="75">
        <v>60000</v>
      </c>
      <c r="I104" s="121">
        <f t="shared" si="7"/>
        <v>60000</v>
      </c>
    </row>
    <row r="105" spans="2:9" ht="51.75" thickBot="1" x14ac:dyDescent="0.3">
      <c r="B105" s="122">
        <v>4</v>
      </c>
      <c r="C105" s="128" t="s">
        <v>108</v>
      </c>
      <c r="D105" s="125" t="s">
        <v>67</v>
      </c>
      <c r="E105" s="134" t="s">
        <v>6</v>
      </c>
      <c r="F105" s="18">
        <v>120</v>
      </c>
      <c r="G105" s="74">
        <v>850</v>
      </c>
      <c r="H105" s="75">
        <v>103000</v>
      </c>
      <c r="I105" s="121">
        <v>103000</v>
      </c>
    </row>
    <row r="106" spans="2:9" ht="26.25" thickBot="1" x14ac:dyDescent="0.3">
      <c r="B106" s="122">
        <v>5</v>
      </c>
      <c r="C106" s="128" t="s">
        <v>104</v>
      </c>
      <c r="D106" s="125" t="s">
        <v>88</v>
      </c>
      <c r="E106" s="134" t="s">
        <v>6</v>
      </c>
      <c r="F106" s="18">
        <v>100</v>
      </c>
      <c r="G106" s="74">
        <v>1000</v>
      </c>
      <c r="H106" s="75"/>
      <c r="I106" s="121"/>
    </row>
    <row r="107" spans="2:9" ht="39" thickBot="1" x14ac:dyDescent="0.3">
      <c r="B107" s="100">
        <v>6</v>
      </c>
      <c r="C107" s="48" t="s">
        <v>105</v>
      </c>
      <c r="D107" s="39" t="s">
        <v>40</v>
      </c>
      <c r="E107" s="117" t="s">
        <v>6</v>
      </c>
      <c r="F107" s="41">
        <v>120</v>
      </c>
      <c r="G107" s="89">
        <v>350</v>
      </c>
      <c r="H107" s="90">
        <f t="shared" si="6"/>
        <v>42000</v>
      </c>
      <c r="I107" s="44">
        <f t="shared" si="7"/>
        <v>42000</v>
      </c>
    </row>
    <row r="108" spans="2:9" hidden="1" x14ac:dyDescent="0.25">
      <c r="B108" s="147"/>
      <c r="C108" s="172"/>
      <c r="D108" s="236"/>
      <c r="E108" s="134"/>
      <c r="F108" s="18"/>
      <c r="G108" s="19"/>
      <c r="H108" s="20">
        <f t="shared" si="6"/>
        <v>0</v>
      </c>
      <c r="I108" s="153">
        <f>H108+H109+H110</f>
        <v>0</v>
      </c>
    </row>
    <row r="109" spans="2:9" hidden="1" x14ac:dyDescent="0.25">
      <c r="B109" s="169"/>
      <c r="C109" s="173"/>
      <c r="D109" s="242"/>
      <c r="E109" s="131"/>
      <c r="F109" s="5"/>
      <c r="G109" s="6"/>
      <c r="H109" s="7">
        <f t="shared" si="6"/>
        <v>0</v>
      </c>
      <c r="I109" s="180"/>
    </row>
    <row r="110" spans="2:9" ht="15.75" hidden="1" thickBot="1" x14ac:dyDescent="0.3">
      <c r="B110" s="171"/>
      <c r="C110" s="175"/>
      <c r="D110" s="237"/>
      <c r="E110" s="136"/>
      <c r="F110" s="8"/>
      <c r="G110" s="9"/>
      <c r="H110" s="10">
        <f t="shared" si="6"/>
        <v>0</v>
      </c>
      <c r="I110" s="182"/>
    </row>
    <row r="111" spans="2:9" ht="15.75" hidden="1" thickBot="1" x14ac:dyDescent="0.3">
      <c r="B111" s="49"/>
      <c r="C111" s="48"/>
      <c r="D111" s="39"/>
      <c r="E111" s="40"/>
      <c r="F111" s="41"/>
      <c r="G111" s="42"/>
      <c r="H111" s="43">
        <f t="shared" si="6"/>
        <v>0</v>
      </c>
      <c r="I111" s="44">
        <f>F111*G111</f>
        <v>0</v>
      </c>
    </row>
    <row r="112" spans="2:9" hidden="1" x14ac:dyDescent="0.25">
      <c r="B112" s="238"/>
      <c r="C112" s="183"/>
      <c r="D112" s="241"/>
      <c r="E112" s="130"/>
      <c r="F112" s="21"/>
      <c r="G112" s="22"/>
      <c r="H112" s="23">
        <f t="shared" si="6"/>
        <v>0</v>
      </c>
      <c r="I112" s="187">
        <f>H112+H113+H115+H114</f>
        <v>0</v>
      </c>
    </row>
    <row r="113" spans="2:9" hidden="1" x14ac:dyDescent="0.25">
      <c r="B113" s="169"/>
      <c r="C113" s="173"/>
      <c r="D113" s="242"/>
      <c r="E113" s="131"/>
      <c r="F113" s="5"/>
      <c r="G113" s="6"/>
      <c r="H113" s="7">
        <f t="shared" si="6"/>
        <v>0</v>
      </c>
      <c r="I113" s="180"/>
    </row>
    <row r="114" spans="2:9" hidden="1" x14ac:dyDescent="0.25">
      <c r="B114" s="170"/>
      <c r="C114" s="174"/>
      <c r="D114" s="247"/>
      <c r="E114" s="132"/>
      <c r="F114" s="14"/>
      <c r="G114" s="15"/>
      <c r="H114" s="16">
        <f t="shared" si="6"/>
        <v>0</v>
      </c>
      <c r="I114" s="181"/>
    </row>
    <row r="115" spans="2:9" hidden="1" x14ac:dyDescent="0.25">
      <c r="B115" s="170"/>
      <c r="C115" s="174"/>
      <c r="D115" s="247"/>
      <c r="E115" s="132"/>
      <c r="F115" s="14"/>
      <c r="G115" s="15"/>
      <c r="H115" s="16">
        <f t="shared" si="6"/>
        <v>0</v>
      </c>
      <c r="I115" s="181"/>
    </row>
    <row r="116" spans="2:9" hidden="1" x14ac:dyDescent="0.25">
      <c r="B116" s="147"/>
      <c r="C116" s="203"/>
      <c r="D116" s="236"/>
      <c r="E116" s="134"/>
      <c r="F116" s="18"/>
      <c r="G116" s="19"/>
      <c r="H116" s="20">
        <f t="shared" si="6"/>
        <v>0</v>
      </c>
      <c r="I116" s="153">
        <f>H116+H117+H118+H119</f>
        <v>0</v>
      </c>
    </row>
    <row r="117" spans="2:9" hidden="1" x14ac:dyDescent="0.25">
      <c r="B117" s="169"/>
      <c r="C117" s="244"/>
      <c r="D117" s="242"/>
      <c r="E117" s="131"/>
      <c r="F117" s="5"/>
      <c r="G117" s="6"/>
      <c r="H117" s="7">
        <f t="shared" si="6"/>
        <v>0</v>
      </c>
      <c r="I117" s="180"/>
    </row>
    <row r="118" spans="2:9" hidden="1" x14ac:dyDescent="0.25">
      <c r="B118" s="169"/>
      <c r="C118" s="244"/>
      <c r="D118" s="242"/>
      <c r="E118" s="131"/>
      <c r="F118" s="5"/>
      <c r="G118" s="6"/>
      <c r="H118" s="7">
        <f t="shared" si="6"/>
        <v>0</v>
      </c>
      <c r="I118" s="180"/>
    </row>
    <row r="119" spans="2:9" ht="15.75" hidden="1" thickBot="1" x14ac:dyDescent="0.3">
      <c r="B119" s="193"/>
      <c r="C119" s="205"/>
      <c r="D119" s="245"/>
      <c r="E119" s="32"/>
      <c r="F119" s="8"/>
      <c r="G119" s="9"/>
      <c r="H119" s="10">
        <f t="shared" si="6"/>
        <v>0</v>
      </c>
      <c r="I119" s="196"/>
    </row>
    <row r="120" spans="2:9" hidden="1" x14ac:dyDescent="0.25">
      <c r="B120" s="238"/>
      <c r="C120" s="246"/>
      <c r="D120" s="241"/>
      <c r="E120" s="130"/>
      <c r="F120" s="21"/>
      <c r="G120" s="22"/>
      <c r="H120" s="23"/>
      <c r="I120" s="187">
        <f>H120+H121+H122+H123</f>
        <v>0</v>
      </c>
    </row>
    <row r="121" spans="2:9" hidden="1" x14ac:dyDescent="0.25">
      <c r="B121" s="169"/>
      <c r="C121" s="244"/>
      <c r="D121" s="242"/>
      <c r="E121" s="131"/>
      <c r="F121" s="5"/>
      <c r="G121" s="6"/>
      <c r="H121" s="7">
        <f t="shared" si="6"/>
        <v>0</v>
      </c>
      <c r="I121" s="180"/>
    </row>
    <row r="122" spans="2:9" hidden="1" x14ac:dyDescent="0.25">
      <c r="B122" s="169"/>
      <c r="C122" s="244"/>
      <c r="D122" s="242"/>
      <c r="E122" s="131"/>
      <c r="F122" s="5"/>
      <c r="G122" s="6"/>
      <c r="H122" s="7">
        <f t="shared" si="6"/>
        <v>0</v>
      </c>
      <c r="I122" s="180"/>
    </row>
    <row r="123" spans="2:9" ht="15.75" hidden="1" thickBot="1" x14ac:dyDescent="0.3">
      <c r="B123" s="194"/>
      <c r="C123" s="205"/>
      <c r="D123" s="245"/>
      <c r="E123" s="136"/>
      <c r="F123" s="8"/>
      <c r="G123" s="9"/>
      <c r="H123" s="10">
        <f t="shared" si="6"/>
        <v>0</v>
      </c>
      <c r="I123" s="196"/>
    </row>
    <row r="124" spans="2:9" ht="15.75" x14ac:dyDescent="0.25">
      <c r="C124" s="168" t="s">
        <v>23</v>
      </c>
      <c r="D124" s="168"/>
      <c r="E124" s="168"/>
      <c r="F124" s="168"/>
      <c r="G124" s="168"/>
      <c r="H124" s="168"/>
      <c r="I124" s="46">
        <f>I102+I103+I104+I106+I107+I108+I111+I112+I116+I120+I105</f>
        <v>505000</v>
      </c>
    </row>
    <row r="126" spans="2:9" ht="17.25" x14ac:dyDescent="0.3">
      <c r="D126" s="143" t="s">
        <v>24</v>
      </c>
      <c r="E126" s="143"/>
      <c r="F126" s="143"/>
      <c r="G126" s="143"/>
      <c r="H126" s="143"/>
      <c r="I126" s="61">
        <f>I64+I88+I98+I124</f>
        <v>2341300</v>
      </c>
    </row>
  </sheetData>
  <mergeCells count="124">
    <mergeCell ref="B120:B123"/>
    <mergeCell ref="C120:C123"/>
    <mergeCell ref="D120:D123"/>
    <mergeCell ref="I120:I123"/>
    <mergeCell ref="C124:H124"/>
    <mergeCell ref="D126:H126"/>
    <mergeCell ref="I108:I110"/>
    <mergeCell ref="B112:B115"/>
    <mergeCell ref="C112:C115"/>
    <mergeCell ref="D112:D115"/>
    <mergeCell ref="I112:I115"/>
    <mergeCell ref="B116:B119"/>
    <mergeCell ref="C116:C119"/>
    <mergeCell ref="D116:D119"/>
    <mergeCell ref="I116:I119"/>
    <mergeCell ref="C88:H88"/>
    <mergeCell ref="C90:H90"/>
    <mergeCell ref="C98:H98"/>
    <mergeCell ref="C100:H100"/>
    <mergeCell ref="B108:B110"/>
    <mergeCell ref="C108:C110"/>
    <mergeCell ref="D108:D110"/>
    <mergeCell ref="H74:H77"/>
    <mergeCell ref="I74:I77"/>
    <mergeCell ref="B86:B87"/>
    <mergeCell ref="C86:C87"/>
    <mergeCell ref="D86:D87"/>
    <mergeCell ref="I86:I87"/>
    <mergeCell ref="B74:B77"/>
    <mergeCell ref="C74:C77"/>
    <mergeCell ref="D74:D77"/>
    <mergeCell ref="E74:E77"/>
    <mergeCell ref="F74:F77"/>
    <mergeCell ref="G74:G77"/>
    <mergeCell ref="B68:B69"/>
    <mergeCell ref="C68:C69"/>
    <mergeCell ref="D68:D69"/>
    <mergeCell ref="I68:I69"/>
    <mergeCell ref="B70:B73"/>
    <mergeCell ref="C70:C73"/>
    <mergeCell ref="D70:D73"/>
    <mergeCell ref="I70:I73"/>
    <mergeCell ref="B62:B63"/>
    <mergeCell ref="C62:C63"/>
    <mergeCell ref="D62:D63"/>
    <mergeCell ref="I62:I63"/>
    <mergeCell ref="C64:H64"/>
    <mergeCell ref="C66:H66"/>
    <mergeCell ref="B58:B61"/>
    <mergeCell ref="C58:C61"/>
    <mergeCell ref="D58:D61"/>
    <mergeCell ref="I58:I61"/>
    <mergeCell ref="B53:B57"/>
    <mergeCell ref="C53:C57"/>
    <mergeCell ref="D53:D57"/>
    <mergeCell ref="E53:E57"/>
    <mergeCell ref="F53:F57"/>
    <mergeCell ref="G53:G57"/>
    <mergeCell ref="B49:B51"/>
    <mergeCell ref="C49:C51"/>
    <mergeCell ref="D49:D51"/>
    <mergeCell ref="E49:E51"/>
    <mergeCell ref="F49:F51"/>
    <mergeCell ref="G49:G51"/>
    <mergeCell ref="H49:H51"/>
    <mergeCell ref="I49:I51"/>
    <mergeCell ref="H53:H57"/>
    <mergeCell ref="I53:I57"/>
    <mergeCell ref="B41:B45"/>
    <mergeCell ref="C41:C45"/>
    <mergeCell ref="D41:D45"/>
    <mergeCell ref="I41:I45"/>
    <mergeCell ref="B46:B48"/>
    <mergeCell ref="C46:C48"/>
    <mergeCell ref="D46:D48"/>
    <mergeCell ref="E46:E48"/>
    <mergeCell ref="F46:F48"/>
    <mergeCell ref="G46:G48"/>
    <mergeCell ref="H46:H48"/>
    <mergeCell ref="I46:I48"/>
    <mergeCell ref="B31:B33"/>
    <mergeCell ref="C31:C33"/>
    <mergeCell ref="D31:D33"/>
    <mergeCell ref="I31:I33"/>
    <mergeCell ref="B34:B40"/>
    <mergeCell ref="C34:C40"/>
    <mergeCell ref="D34:D40"/>
    <mergeCell ref="I34:I40"/>
    <mergeCell ref="H25:H27"/>
    <mergeCell ref="I25:I27"/>
    <mergeCell ref="B28:B30"/>
    <mergeCell ref="C28:C30"/>
    <mergeCell ref="D28:D30"/>
    <mergeCell ref="I28:I30"/>
    <mergeCell ref="B25:B27"/>
    <mergeCell ref="C25:C27"/>
    <mergeCell ref="D25:D27"/>
    <mergeCell ref="E25:E27"/>
    <mergeCell ref="F25:F27"/>
    <mergeCell ref="G25:G27"/>
    <mergeCell ref="B22:B24"/>
    <mergeCell ref="C22:C24"/>
    <mergeCell ref="D22:D24"/>
    <mergeCell ref="E22:E24"/>
    <mergeCell ref="F22:F24"/>
    <mergeCell ref="G22:G24"/>
    <mergeCell ref="H22:H24"/>
    <mergeCell ref="I22:I24"/>
    <mergeCell ref="B19:B21"/>
    <mergeCell ref="C19:C21"/>
    <mergeCell ref="D19:D21"/>
    <mergeCell ref="E19:E21"/>
    <mergeCell ref="F19:F21"/>
    <mergeCell ref="G19:G21"/>
    <mergeCell ref="E1:I1"/>
    <mergeCell ref="C3:I3"/>
    <mergeCell ref="C5:I5"/>
    <mergeCell ref="C7:H7"/>
    <mergeCell ref="B10:B18"/>
    <mergeCell ref="C10:C18"/>
    <mergeCell ref="E10:E18"/>
    <mergeCell ref="I10:I18"/>
    <mergeCell ref="H19:H21"/>
    <mergeCell ref="I19:I21"/>
  </mergeCells>
  <pageMargins left="0.7" right="0.7" top="0.75" bottom="0.75" header="0.3" footer="0.3"/>
  <pageSetup paperSize="9" scale="66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A1FFD-E670-4384-8AA7-EE071C7A26C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0801_варинат1</vt:lpstr>
      <vt:lpstr>0801_последний вариант_2341,3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2020-12-02T07:41:36Z</cp:lastPrinted>
  <dcterms:created xsi:type="dcterms:W3CDTF">2019-11-12T11:46:16Z</dcterms:created>
  <dcterms:modified xsi:type="dcterms:W3CDTF">2020-12-02T07:42:09Z</dcterms:modified>
</cp:coreProperties>
</file>