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3 год\"/>
    </mc:Choice>
  </mc:AlternateContent>
  <xr:revisionPtr revIDLastSave="0" documentId="13_ncr:1_{AABDA8D6-DB96-4AC0-B727-FF16DF2355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01_спорт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5" i="2" l="1"/>
  <c r="G56" i="2"/>
  <c r="G25" i="2" l="1"/>
  <c r="G28" i="2"/>
  <c r="G73" i="2" l="1"/>
  <c r="G72" i="2"/>
  <c r="G71" i="2"/>
  <c r="G104" i="2"/>
  <c r="G103" i="2"/>
  <c r="G102" i="2"/>
  <c r="G100" i="2"/>
  <c r="G99" i="2"/>
  <c r="G98" i="2"/>
  <c r="G97" i="2"/>
  <c r="G96" i="2"/>
  <c r="H71" i="2" l="1"/>
  <c r="H101" i="2"/>
  <c r="H96" i="2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6" i="2"/>
  <c r="G27" i="2"/>
  <c r="G34" i="2"/>
  <c r="G35" i="2"/>
  <c r="G36" i="2"/>
  <c r="G37" i="2"/>
  <c r="G38" i="2"/>
  <c r="G39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7" i="2"/>
  <c r="G58" i="2"/>
  <c r="G59" i="2"/>
  <c r="G60" i="2"/>
  <c r="G61" i="2"/>
  <c r="G62" i="2"/>
  <c r="G63" i="2"/>
  <c r="G64" i="2"/>
  <c r="G65" i="2"/>
  <c r="H65" i="2"/>
  <c r="G66" i="2"/>
  <c r="G67" i="2"/>
  <c r="G68" i="2"/>
  <c r="G78" i="2"/>
  <c r="G79" i="2"/>
  <c r="G80" i="2"/>
  <c r="G83" i="2"/>
  <c r="G85" i="2"/>
  <c r="G86" i="2"/>
  <c r="G87" i="2"/>
  <c r="G88" i="2"/>
  <c r="G89" i="2"/>
  <c r="G91" i="2"/>
  <c r="G92" i="2"/>
  <c r="G94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05" i="2"/>
  <c r="H105" i="2"/>
  <c r="G131" i="2"/>
  <c r="G132" i="2"/>
  <c r="G133" i="2"/>
  <c r="G134" i="2"/>
  <c r="G136" i="2"/>
  <c r="G137" i="2"/>
  <c r="G138" i="2"/>
  <c r="D145" i="2" l="1"/>
  <c r="H13" i="2"/>
  <c r="H115" i="2"/>
  <c r="H23" i="2"/>
  <c r="H110" i="2"/>
  <c r="H86" i="2"/>
  <c r="H136" i="2"/>
  <c r="H124" i="2"/>
  <c r="H20" i="2"/>
  <c r="H82" i="2"/>
  <c r="H54" i="2"/>
  <c r="H51" i="2"/>
  <c r="H45" i="2"/>
  <c r="H17" i="2"/>
  <c r="H66" i="2"/>
  <c r="H119" i="2"/>
  <c r="H58" i="2"/>
  <c r="H38" i="2"/>
  <c r="H140" i="2" l="1"/>
  <c r="H106" i="2"/>
  <c r="H74" i="2"/>
  <c r="H30" i="2"/>
  <c r="E145" i="2" l="1"/>
  <c r="G145" i="2" s="1"/>
  <c r="H142" i="2"/>
  <c r="H145" i="2" s="1"/>
</calcChain>
</file>

<file path=xl/sharedStrings.xml><?xml version="1.0" encoding="utf-8"?>
<sst xmlns="http://schemas.openxmlformats.org/spreadsheetml/2006/main" count="202" uniqueCount="108">
  <si>
    <t xml:space="preserve">Наименование 
мероприятия </t>
  </si>
  <si>
    <t>№ п/п</t>
  </si>
  <si>
    <t>ед.изм.</t>
  </si>
  <si>
    <t>кол-во</t>
  </si>
  <si>
    <t>цена за ед.</t>
  </si>
  <si>
    <t>сумма в рублях</t>
  </si>
  <si>
    <t>шт</t>
  </si>
  <si>
    <t>Вымпел с символикой МО Автово</t>
  </si>
  <si>
    <t>место проведения</t>
  </si>
  <si>
    <t>кубок</t>
  </si>
  <si>
    <t>медаль</t>
  </si>
  <si>
    <t>мяч волейбольный</t>
  </si>
  <si>
    <t>Турнир по волейболу «Рождественские игры» для жителей МО Автово</t>
  </si>
  <si>
    <t>Спортивный зал ООО «Айсберг», ул. Автовская, д.16</t>
  </si>
  <si>
    <t>Турнир дворовых команд МО МО Автово по футболу в международный женский день 8 марта для жителей МО Автово</t>
  </si>
  <si>
    <t>Стадион у школы №480</t>
  </si>
  <si>
    <t>фигура на постаменте</t>
  </si>
  <si>
    <t>мяч футбольный</t>
  </si>
  <si>
    <t>трофей с фигуркой</t>
  </si>
  <si>
    <t>Санкт-Петербург</t>
  </si>
  <si>
    <t>набор для настольного тенниса</t>
  </si>
  <si>
    <t>мяч для настольного тенниса</t>
  </si>
  <si>
    <t>сладкие призы</t>
  </si>
  <si>
    <t xml:space="preserve">ПМК «Алые паруса»
</t>
  </si>
  <si>
    <t xml:space="preserve">
Соревнования для детей, проживающих на территории МО Автово «К стартам готов!»</t>
  </si>
  <si>
    <t>Спортзал школы № 397</t>
  </si>
  <si>
    <t>обруч</t>
  </si>
  <si>
    <t>бадминтон</t>
  </si>
  <si>
    <t>игра кольцебросс</t>
  </si>
  <si>
    <t>скакалка</t>
  </si>
  <si>
    <t>Спортивная игра «А ну-ка, девушки!», посвященная международному женскому дню, для жителей МО Автово</t>
  </si>
  <si>
    <t>Итого лимит финансирования на первый квартал</t>
  </si>
  <si>
    <t>обруч гимнастический</t>
  </si>
  <si>
    <t>Турнир по мини-футболу «Серебряный кубок Автово» для жителей МО Автово</t>
  </si>
  <si>
    <t>Пробег «Россия без наркотиков», памяти депутата МС МО МО Автово Сергеева В.Д.</t>
  </si>
  <si>
    <t>Комсомольская площадь</t>
  </si>
  <si>
    <t>стелла с Никой</t>
  </si>
  <si>
    <t>значок</t>
  </si>
  <si>
    <t>мяч баскетбольный</t>
  </si>
  <si>
    <t>Турнир по футболу, посвященный Дню России, для жителей МО Автово</t>
  </si>
  <si>
    <t>Стадион  школы № 480</t>
  </si>
  <si>
    <t>набор шахмат</t>
  </si>
  <si>
    <t>шахматные часы</t>
  </si>
  <si>
    <t>Турнир по шахматам для жителей МО Автово</t>
  </si>
  <si>
    <t>МО МО Автово</t>
  </si>
  <si>
    <t>грамота</t>
  </si>
  <si>
    <t>Спортивные соревнования для детей, проживающих на территории МО Автово, посвященные Дню защиты детей</t>
  </si>
  <si>
    <t>н-р для настольного тенниса</t>
  </si>
  <si>
    <t>Организация и проведение  соревнований по городкам для жителей МО Автово</t>
  </si>
  <si>
    <t>Договор с юр. лицом (спортзал школы МО Автово)</t>
  </si>
  <si>
    <t>мероприятие</t>
  </si>
  <si>
    <t>Итого лимит финансирования на второй квартал</t>
  </si>
  <si>
    <t>Итого лимит финансирования на третий квартал</t>
  </si>
  <si>
    <t>Стадионы у школ № 480, 501, 389</t>
  </si>
  <si>
    <t>стела с футболистом</t>
  </si>
  <si>
    <t>Стадион у школы № 389</t>
  </si>
  <si>
    <t>Военно-спортивный праздник «День Призывника Автово» для жителей МО Автово</t>
  </si>
  <si>
    <t>СВУ МВД, ул.  Кронштадтская д. 5</t>
  </si>
  <si>
    <t>компас</t>
  </si>
  <si>
    <t>н-р молодого бойца</t>
  </si>
  <si>
    <t>Спортзал школы №397</t>
  </si>
  <si>
    <t xml:space="preserve">Спортзал школы №501 </t>
  </si>
  <si>
    <t>Первенство по настольному теннису для жителей МО Автово</t>
  </si>
  <si>
    <t>Соревнования по стритболу для жителей МО Автово</t>
  </si>
  <si>
    <t>Спортивная площадка ПМК «Юный корабел»</t>
  </si>
  <si>
    <t>стела с Никой</t>
  </si>
  <si>
    <t>Стадион у школы № 480</t>
  </si>
  <si>
    <t>Турнир по мини-футболу, посвященный Дню сотрудника органов внутренних дел Российской Федерации, для жителей МО Автово</t>
  </si>
  <si>
    <t>Рождественский турнир по футболу для жителей МО Автово</t>
  </si>
  <si>
    <t>Спортзал школы №501</t>
  </si>
  <si>
    <t>Итого лимит финансирования на четвертый квартал</t>
  </si>
  <si>
    <t>спортзал школы МО Автово</t>
  </si>
  <si>
    <t>Часы настенные с символикой МО Автово</t>
  </si>
  <si>
    <t>Турнир по футболу для жителей МО Автово</t>
  </si>
  <si>
    <t>Без отдельного финансирования (сувенирная продукция закупаемая по пункту 12 Перечня</t>
  </si>
  <si>
    <t>Перечень мероприятий в области физической культуры и массового спорта, физкультурно-оздоровительных мероприятий и спортивных мероприятий муниципального образования Автово, финансируемых за счёт средств местного бюджета в 2023 году</t>
  </si>
  <si>
    <t>Первый квартал (январь – март) 2023 года</t>
  </si>
  <si>
    <t>Лимит финансирования на  2023 года (в рублях)</t>
  </si>
  <si>
    <t>Спортзал школы № 501 (1)</t>
  </si>
  <si>
    <t>Спортивные соревнования «Вперед, к победе!» (силовое многоборье) для подростков, проживающих на территории МО Автово, посвященные Дню защитника Отечества</t>
  </si>
  <si>
    <t xml:space="preserve">Спортзал школы   № 480       </t>
  </si>
  <si>
    <t>Брелоки с символикой МО Автово</t>
  </si>
  <si>
    <t>Стадион  школы № 386,
Стадион  школы № 480</t>
  </si>
  <si>
    <t>Спортивная эстафета "Веселые старты" для детей МО Автово (6-7 лет)</t>
  </si>
  <si>
    <t>Спортзал школы № 501 (1), спортзал школы № 480</t>
  </si>
  <si>
    <t>Спортзал школы № 480, спортзал школы №501</t>
  </si>
  <si>
    <t>Спартакиада для детей 6 - 9 лет, жителей МО Автово</t>
  </si>
  <si>
    <t xml:space="preserve">Спортивные соревнования " Счастливое детство" для детей, проживающих на территории МО Автово </t>
  </si>
  <si>
    <t xml:space="preserve">Спортивные соревнования «Весёлые старты» для детей, проживающих на территории МО Автово (начальная школа) </t>
  </si>
  <si>
    <t>Спортивные соревнования «Праздник осени» для детей проживающих на территории МО Автово</t>
  </si>
  <si>
    <t>шарики</t>
  </si>
  <si>
    <t>Турнир по футболу «Закрытие сезона 2023» для жителей МО Автово</t>
  </si>
  <si>
    <t>Соревнования по волейболу «Золотая осень 2023» для жителей МО Автово</t>
  </si>
  <si>
    <t>Соревнования по волейболу среди подростков, жителей МО Автово</t>
  </si>
  <si>
    <t>Спортивный зал школы № 501 (1)</t>
  </si>
  <si>
    <t>Общий объем финансирования на 2023 год</t>
  </si>
  <si>
    <t>Турнир по футболу «Автовская осень – 2023» для жителей МО Автово</t>
  </si>
  <si>
    <t>Четвертый квартал (октябрь - декабрь) 2023 года</t>
  </si>
  <si>
    <t>Третий квартал (июль - сентябрь) 2023 года</t>
  </si>
  <si>
    <t>Второй квартал (апрель – июнь) 2023 года</t>
  </si>
  <si>
    <t>Покупка сувенирной продукции для мероприятий по спорту на 2023 год</t>
  </si>
  <si>
    <t>Турнир по мини-футболу «Белые ночи – 2023 в Автово» для жителей МО Автово</t>
  </si>
  <si>
    <t>КОСГУ</t>
  </si>
  <si>
    <t>Турнир по воллейболу, посвященный Дню защитника Отечества для жителей МО МО Автово</t>
  </si>
  <si>
    <t xml:space="preserve">
Турнир по настольному теннису, посвященный 78-ой годовщине Победы в Великой Отечественной войне, для жителей МО Автово</t>
  </si>
  <si>
    <t>Общий объем финансирования на 2023 год – 686 500 рублей</t>
  </si>
  <si>
    <t>Соревнования «Папа, мама, я – спортивная семья» для жителей МО МО Автово</t>
  </si>
  <si>
    <t>Приложение к постановлению местной администрации
МО МО Автово от 20 апреля 2023 года № 21-п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</si>
</sst>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4" fontId="2" fillId="0" borderId="0" xfId="0" applyNumberFormat="1" applyFont="1"/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wrapText="1"/>
    </xf>
    <xf numFmtId="4" fontId="1" fillId="0" borderId="0" xfId="0" applyNumberFormat="1" applyFont="1"/>
    <xf numFmtId="4" fontId="10" fillId="0" borderId="0" xfId="0" applyNumberFormat="1" applyFont="1"/>
    <xf numFmtId="0" fontId="1" fillId="0" borderId="0" xfId="0" applyFont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wrapText="1" shrinkToFit="1"/>
    </xf>
    <xf numFmtId="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 shrinkToFi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5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vertical="center" wrapText="1" shrinkToFit="1"/>
    </xf>
    <xf numFmtId="0" fontId="5" fillId="2" borderId="1" xfId="0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0" fontId="15" fillId="0" borderId="0" xfId="0" applyFont="1"/>
    <xf numFmtId="4" fontId="0" fillId="0" borderId="0" xfId="0" applyNumberFormat="1"/>
    <xf numFmtId="0" fontId="12" fillId="0" borderId="0" xfId="0" applyFont="1" applyAlignment="1">
      <alignment wrapText="1"/>
    </xf>
    <xf numFmtId="0" fontId="7" fillId="0" borderId="5" xfId="0" applyFont="1" applyBorder="1" applyAlignment="1">
      <alignment wrapText="1" shrinkToFit="1"/>
    </xf>
    <xf numFmtId="0" fontId="7" fillId="0" borderId="0" xfId="0" applyFont="1" applyAlignment="1">
      <alignment horizontal="center" wrapText="1" shrinkToFit="1"/>
    </xf>
    <xf numFmtId="0" fontId="7" fillId="0" borderId="0" xfId="0" applyFont="1" applyAlignment="1">
      <alignment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vertical="center" wrapText="1" shrinkToFi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4" fontId="2" fillId="2" borderId="1" xfId="0" applyNumberFormat="1" applyFont="1" applyFill="1" applyBorder="1" applyAlignment="1">
      <alignment vertical="center" wrapText="1" shrinkToFit="1"/>
    </xf>
    <xf numFmtId="0" fontId="14" fillId="0" borderId="0" xfId="0" applyFont="1" applyFill="1" applyAlignment="1">
      <alignment horizontal="left" vertical="center" wrapText="1" shrinkToFit="1"/>
    </xf>
    <xf numFmtId="0" fontId="1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J145"/>
  <sheetViews>
    <sheetView tabSelected="1" zoomScaleNormal="100" workbookViewId="0">
      <selection activeCell="A69" sqref="A69:H69"/>
    </sheetView>
  </sheetViews>
  <sheetFormatPr defaultRowHeight="15" x14ac:dyDescent="0.25"/>
  <cols>
    <col min="1" max="1" width="5.140625" customWidth="1"/>
    <col min="2" max="2" width="27.5703125" customWidth="1"/>
    <col min="3" max="3" width="27.85546875" customWidth="1"/>
    <col min="4" max="4" width="12.7109375" customWidth="1"/>
    <col min="5" max="5" width="14.5703125" customWidth="1"/>
    <col min="7" max="7" width="16" bestFit="1" customWidth="1"/>
    <col min="8" max="8" width="13" customWidth="1"/>
    <col min="10" max="10" width="10" bestFit="1" customWidth="1"/>
  </cols>
  <sheetData>
    <row r="1" spans="1:9" ht="131.25" customHeight="1" x14ac:dyDescent="0.25">
      <c r="D1" s="76" t="s">
        <v>107</v>
      </c>
      <c r="E1" s="76"/>
      <c r="F1" s="77"/>
      <c r="G1" s="77"/>
      <c r="H1" s="77"/>
    </row>
    <row r="3" spans="1:9" ht="66.75" customHeight="1" x14ac:dyDescent="0.25">
      <c r="B3" s="58" t="s">
        <v>75</v>
      </c>
      <c r="C3" s="58"/>
      <c r="D3" s="58"/>
      <c r="E3" s="58"/>
      <c r="F3" s="59"/>
      <c r="G3" s="59"/>
      <c r="H3" s="59"/>
    </row>
    <row r="5" spans="1:9" ht="17.25" x14ac:dyDescent="0.3">
      <c r="B5" s="60" t="s">
        <v>105</v>
      </c>
      <c r="C5" s="60"/>
      <c r="D5" s="60"/>
      <c r="E5" s="60"/>
      <c r="F5" s="61"/>
      <c r="G5" s="61"/>
      <c r="H5" s="61"/>
    </row>
    <row r="6" spans="1:9" ht="15.75" x14ac:dyDescent="0.25">
      <c r="B6" s="8"/>
      <c r="C6" s="8"/>
      <c r="D6" s="8"/>
      <c r="E6" s="8"/>
    </row>
    <row r="7" spans="1:9" x14ac:dyDescent="0.25">
      <c r="B7" s="62" t="s">
        <v>76</v>
      </c>
      <c r="C7" s="63"/>
      <c r="D7" s="63"/>
      <c r="E7" s="63"/>
      <c r="F7" s="63"/>
      <c r="G7" s="63"/>
    </row>
    <row r="9" spans="1:9" ht="48" x14ac:dyDescent="0.25">
      <c r="A9" s="23" t="s">
        <v>1</v>
      </c>
      <c r="B9" s="22" t="s">
        <v>0</v>
      </c>
      <c r="C9" s="21" t="s">
        <v>8</v>
      </c>
      <c r="D9" s="22" t="s">
        <v>2</v>
      </c>
      <c r="E9" s="21" t="s">
        <v>3</v>
      </c>
      <c r="F9" s="22" t="s">
        <v>4</v>
      </c>
      <c r="G9" s="21" t="s">
        <v>5</v>
      </c>
      <c r="H9" s="20" t="s">
        <v>77</v>
      </c>
    </row>
    <row r="10" spans="1:9" x14ac:dyDescent="0.25">
      <c r="A10" s="42">
        <v>1</v>
      </c>
      <c r="B10" s="57" t="s">
        <v>12</v>
      </c>
      <c r="C10" s="64" t="s">
        <v>13</v>
      </c>
      <c r="D10" s="3" t="s">
        <v>9</v>
      </c>
      <c r="E10" s="10">
        <v>3</v>
      </c>
      <c r="F10" s="10">
        <v>900</v>
      </c>
      <c r="G10" s="9">
        <f t="shared" ref="G10:G28" si="0">E10*F10</f>
        <v>2700</v>
      </c>
      <c r="H10" s="48">
        <v>11000</v>
      </c>
    </row>
    <row r="11" spans="1:9" x14ac:dyDescent="0.25">
      <c r="A11" s="56"/>
      <c r="B11" s="65"/>
      <c r="C11" s="64"/>
      <c r="D11" s="2" t="s">
        <v>10</v>
      </c>
      <c r="E11" s="10">
        <v>18</v>
      </c>
      <c r="F11" s="10">
        <v>130</v>
      </c>
      <c r="G11" s="9">
        <f t="shared" si="0"/>
        <v>2340</v>
      </c>
      <c r="H11" s="55"/>
    </row>
    <row r="12" spans="1:9" ht="36" customHeight="1" x14ac:dyDescent="0.25">
      <c r="A12" s="56"/>
      <c r="B12" s="65"/>
      <c r="C12" s="64"/>
      <c r="D12" s="3" t="s">
        <v>11</v>
      </c>
      <c r="E12" s="10">
        <v>2</v>
      </c>
      <c r="F12" s="10">
        <v>3000</v>
      </c>
      <c r="G12" s="9">
        <f t="shared" si="0"/>
        <v>6000</v>
      </c>
      <c r="H12" s="55"/>
      <c r="I12">
        <v>349</v>
      </c>
    </row>
    <row r="13" spans="1:9" x14ac:dyDescent="0.25">
      <c r="A13" s="53">
        <v>2</v>
      </c>
      <c r="B13" s="44" t="s">
        <v>14</v>
      </c>
      <c r="C13" s="64" t="s">
        <v>15</v>
      </c>
      <c r="D13" s="2" t="s">
        <v>9</v>
      </c>
      <c r="E13" s="15">
        <v>4</v>
      </c>
      <c r="F13" s="10">
        <v>1000</v>
      </c>
      <c r="G13" s="9">
        <f t="shared" si="0"/>
        <v>4000</v>
      </c>
      <c r="H13" s="48">
        <f>G13+G14+G15+G16</f>
        <v>17200</v>
      </c>
    </row>
    <row r="14" spans="1:9" ht="24" x14ac:dyDescent="0.25">
      <c r="A14" s="43"/>
      <c r="B14" s="50"/>
      <c r="C14" s="52"/>
      <c r="D14" s="2" t="s">
        <v>16</v>
      </c>
      <c r="E14" s="10">
        <v>12</v>
      </c>
      <c r="F14" s="10">
        <v>400</v>
      </c>
      <c r="G14" s="9">
        <f t="shared" si="0"/>
        <v>4800</v>
      </c>
      <c r="H14" s="55"/>
    </row>
    <row r="15" spans="1:9" ht="24" x14ac:dyDescent="0.25">
      <c r="A15" s="43"/>
      <c r="B15" s="50"/>
      <c r="C15" s="52"/>
      <c r="D15" s="3" t="s">
        <v>17</v>
      </c>
      <c r="E15" s="10">
        <v>2</v>
      </c>
      <c r="F15" s="10">
        <v>3000</v>
      </c>
      <c r="G15" s="9">
        <f t="shared" si="0"/>
        <v>6000</v>
      </c>
      <c r="H15" s="55"/>
    </row>
    <row r="16" spans="1:9" ht="24" x14ac:dyDescent="0.25">
      <c r="A16" s="43"/>
      <c r="B16" s="50"/>
      <c r="C16" s="52"/>
      <c r="D16" s="2" t="s">
        <v>18</v>
      </c>
      <c r="E16" s="10">
        <v>4</v>
      </c>
      <c r="F16" s="10">
        <v>600</v>
      </c>
      <c r="G16" s="9">
        <f t="shared" si="0"/>
        <v>2400</v>
      </c>
      <c r="H16" s="55"/>
      <c r="I16">
        <v>349</v>
      </c>
    </row>
    <row r="17" spans="1:9" x14ac:dyDescent="0.25">
      <c r="A17" s="42">
        <v>3</v>
      </c>
      <c r="B17" s="44" t="s">
        <v>103</v>
      </c>
      <c r="C17" s="51" t="s">
        <v>19</v>
      </c>
      <c r="D17" s="2" t="s">
        <v>9</v>
      </c>
      <c r="E17" s="10">
        <v>6</v>
      </c>
      <c r="F17" s="10">
        <v>1000</v>
      </c>
      <c r="G17" s="9">
        <f t="shared" si="0"/>
        <v>6000</v>
      </c>
      <c r="H17" s="48">
        <f>G17+G18+G19</f>
        <v>12900</v>
      </c>
    </row>
    <row r="18" spans="1:9" ht="24" x14ac:dyDescent="0.25">
      <c r="A18" s="42"/>
      <c r="B18" s="44"/>
      <c r="C18" s="51"/>
      <c r="D18" s="2" t="s">
        <v>16</v>
      </c>
      <c r="E18" s="10">
        <v>10</v>
      </c>
      <c r="F18" s="10">
        <v>300</v>
      </c>
      <c r="G18" s="9">
        <f t="shared" si="0"/>
        <v>3000</v>
      </c>
      <c r="H18" s="48"/>
      <c r="I18">
        <v>349</v>
      </c>
    </row>
    <row r="19" spans="1:9" x14ac:dyDescent="0.25">
      <c r="A19" s="42"/>
      <c r="B19" s="44"/>
      <c r="C19" s="51"/>
      <c r="D19" s="2" t="s">
        <v>10</v>
      </c>
      <c r="E19" s="10">
        <v>30</v>
      </c>
      <c r="F19" s="10">
        <v>130</v>
      </c>
      <c r="G19" s="9">
        <f t="shared" si="0"/>
        <v>3900</v>
      </c>
      <c r="H19" s="48"/>
    </row>
    <row r="20" spans="1:9" x14ac:dyDescent="0.25">
      <c r="A20" s="42">
        <v>4</v>
      </c>
      <c r="B20" s="44" t="s">
        <v>24</v>
      </c>
      <c r="C20" s="51" t="s">
        <v>25</v>
      </c>
      <c r="D20" s="2" t="s">
        <v>26</v>
      </c>
      <c r="E20" s="10">
        <v>3</v>
      </c>
      <c r="F20" s="10">
        <v>700</v>
      </c>
      <c r="G20" s="9">
        <f t="shared" si="0"/>
        <v>2100</v>
      </c>
      <c r="H20" s="48">
        <f>G20+G21+G22</f>
        <v>12000</v>
      </c>
    </row>
    <row r="21" spans="1:9" ht="35.25" customHeight="1" x14ac:dyDescent="0.25">
      <c r="A21" s="42"/>
      <c r="B21" s="44"/>
      <c r="C21" s="51"/>
      <c r="D21" s="2" t="s">
        <v>11</v>
      </c>
      <c r="E21" s="10">
        <v>2</v>
      </c>
      <c r="F21" s="10">
        <v>3000</v>
      </c>
      <c r="G21" s="9">
        <f t="shared" si="0"/>
        <v>6000</v>
      </c>
      <c r="H21" s="48"/>
    </row>
    <row r="22" spans="1:9" ht="24.75" customHeight="1" x14ac:dyDescent="0.25">
      <c r="A22" s="42"/>
      <c r="B22" s="44"/>
      <c r="C22" s="51"/>
      <c r="D22" s="2" t="s">
        <v>10</v>
      </c>
      <c r="E22" s="15">
        <v>30</v>
      </c>
      <c r="F22" s="15">
        <v>130</v>
      </c>
      <c r="G22" s="35">
        <f t="shared" si="0"/>
        <v>3900</v>
      </c>
      <c r="H22" s="48"/>
      <c r="I22">
        <v>349</v>
      </c>
    </row>
    <row r="23" spans="1:9" x14ac:dyDescent="0.25">
      <c r="A23" s="42">
        <v>5</v>
      </c>
      <c r="B23" s="44" t="s">
        <v>79</v>
      </c>
      <c r="C23" s="51" t="s">
        <v>80</v>
      </c>
      <c r="D23" s="2" t="s">
        <v>9</v>
      </c>
      <c r="E23" s="10">
        <v>3</v>
      </c>
      <c r="F23" s="10">
        <v>800</v>
      </c>
      <c r="G23" s="9">
        <f t="shared" si="0"/>
        <v>2400</v>
      </c>
      <c r="H23" s="48">
        <f>G23+G24+G25+G26</f>
        <v>11300</v>
      </c>
    </row>
    <row r="24" spans="1:9" x14ac:dyDescent="0.25">
      <c r="A24" s="42"/>
      <c r="B24" s="44"/>
      <c r="C24" s="51"/>
      <c r="D24" s="2" t="s">
        <v>10</v>
      </c>
      <c r="E24" s="10">
        <v>30</v>
      </c>
      <c r="F24" s="10">
        <v>130</v>
      </c>
      <c r="G24" s="9">
        <f t="shared" si="0"/>
        <v>3900</v>
      </c>
      <c r="H24" s="48"/>
    </row>
    <row r="25" spans="1:9" x14ac:dyDescent="0.25">
      <c r="A25" s="42"/>
      <c r="B25" s="44"/>
      <c r="C25" s="51"/>
      <c r="D25" s="2" t="s">
        <v>29</v>
      </c>
      <c r="E25" s="10">
        <v>5</v>
      </c>
      <c r="F25" s="10">
        <v>400</v>
      </c>
      <c r="G25" s="9">
        <f t="shared" si="0"/>
        <v>2000</v>
      </c>
      <c r="H25" s="48"/>
      <c r="I25">
        <v>349</v>
      </c>
    </row>
    <row r="26" spans="1:9" ht="24" x14ac:dyDescent="0.25">
      <c r="A26" s="43"/>
      <c r="B26" s="50"/>
      <c r="C26" s="52"/>
      <c r="D26" s="2" t="s">
        <v>11</v>
      </c>
      <c r="E26" s="10">
        <v>1</v>
      </c>
      <c r="F26" s="10">
        <v>3000</v>
      </c>
      <c r="G26" s="9">
        <f t="shared" si="0"/>
        <v>3000</v>
      </c>
      <c r="H26" s="49"/>
    </row>
    <row r="27" spans="1:9" ht="36" customHeight="1" x14ac:dyDescent="0.25">
      <c r="A27" s="42">
        <v>6</v>
      </c>
      <c r="B27" s="44" t="s">
        <v>30</v>
      </c>
      <c r="C27" s="51" t="s">
        <v>78</v>
      </c>
      <c r="D27" s="2" t="s">
        <v>22</v>
      </c>
      <c r="E27" s="10">
        <v>40</v>
      </c>
      <c r="F27" s="10">
        <v>120</v>
      </c>
      <c r="G27" s="9">
        <f t="shared" si="0"/>
        <v>4800</v>
      </c>
      <c r="H27" s="48">
        <v>7800</v>
      </c>
      <c r="I27">
        <v>349</v>
      </c>
    </row>
    <row r="28" spans="1:9" ht="24" x14ac:dyDescent="0.25">
      <c r="A28" s="42"/>
      <c r="B28" s="44"/>
      <c r="C28" s="51"/>
      <c r="D28" s="2" t="s">
        <v>11</v>
      </c>
      <c r="E28" s="10">
        <v>1</v>
      </c>
      <c r="F28" s="10">
        <v>3000</v>
      </c>
      <c r="G28" s="9">
        <f t="shared" si="0"/>
        <v>3000</v>
      </c>
      <c r="H28" s="48"/>
    </row>
    <row r="29" spans="1:9" x14ac:dyDescent="0.25">
      <c r="A29" s="26"/>
      <c r="B29" s="27"/>
      <c r="C29" s="28"/>
      <c r="D29" s="28"/>
      <c r="E29" s="29"/>
      <c r="F29" s="29"/>
      <c r="G29" s="30"/>
      <c r="H29" s="31"/>
    </row>
    <row r="30" spans="1:9" ht="15" customHeight="1" x14ac:dyDescent="0.25">
      <c r="B30" s="41" t="s">
        <v>31</v>
      </c>
      <c r="C30" s="41"/>
      <c r="D30" s="41"/>
      <c r="E30" s="41"/>
      <c r="F30" s="41"/>
      <c r="G30" s="41"/>
      <c r="H30" s="1">
        <f>SUM(H10:H28)</f>
        <v>72200</v>
      </c>
    </row>
    <row r="31" spans="1:9" x14ac:dyDescent="0.25">
      <c r="B31" s="16"/>
      <c r="C31" s="16"/>
      <c r="D31" s="16"/>
      <c r="E31" s="16"/>
      <c r="F31" s="16"/>
      <c r="G31" s="16"/>
      <c r="H31" s="1"/>
    </row>
    <row r="32" spans="1:9" ht="15" customHeight="1" x14ac:dyDescent="0.25">
      <c r="B32" s="40" t="s">
        <v>99</v>
      </c>
      <c r="C32" s="40"/>
      <c r="D32" s="40"/>
      <c r="E32" s="40"/>
      <c r="F32" s="40"/>
      <c r="G32" s="40"/>
      <c r="H32" s="1"/>
    </row>
    <row r="34" spans="1:9" x14ac:dyDescent="0.25">
      <c r="A34" s="42">
        <v>1</v>
      </c>
      <c r="B34" s="57" t="s">
        <v>83</v>
      </c>
      <c r="C34" s="54" t="s">
        <v>84</v>
      </c>
      <c r="D34" s="5" t="s">
        <v>29</v>
      </c>
      <c r="E34" s="10">
        <v>10</v>
      </c>
      <c r="F34" s="10">
        <v>200</v>
      </c>
      <c r="G34" s="9">
        <f t="shared" ref="G34:G39" si="1">E34*F34</f>
        <v>2000</v>
      </c>
      <c r="H34" s="48">
        <v>19000</v>
      </c>
    </row>
    <row r="35" spans="1:9" x14ac:dyDescent="0.25">
      <c r="A35" s="56"/>
      <c r="B35" s="57"/>
      <c r="C35" s="54"/>
      <c r="D35" s="4" t="s">
        <v>22</v>
      </c>
      <c r="E35" s="10">
        <v>60</v>
      </c>
      <c r="F35" s="10">
        <v>100</v>
      </c>
      <c r="G35" s="9">
        <f t="shared" si="1"/>
        <v>6000</v>
      </c>
      <c r="H35" s="55"/>
    </row>
    <row r="36" spans="1:9" ht="24.75" x14ac:dyDescent="0.25">
      <c r="A36" s="56"/>
      <c r="B36" s="57"/>
      <c r="C36" s="54"/>
      <c r="D36" s="4" t="s">
        <v>32</v>
      </c>
      <c r="E36" s="10">
        <v>10</v>
      </c>
      <c r="F36" s="10">
        <v>300</v>
      </c>
      <c r="G36" s="9">
        <f t="shared" si="1"/>
        <v>3000</v>
      </c>
      <c r="H36" s="55"/>
    </row>
    <row r="37" spans="1:9" ht="24.75" x14ac:dyDescent="0.25">
      <c r="A37" s="56"/>
      <c r="B37" s="57"/>
      <c r="C37" s="54"/>
      <c r="D37" s="4" t="s">
        <v>28</v>
      </c>
      <c r="E37" s="10">
        <v>10</v>
      </c>
      <c r="F37" s="10">
        <v>800</v>
      </c>
      <c r="G37" s="9">
        <f t="shared" si="1"/>
        <v>8000</v>
      </c>
      <c r="H37" s="55"/>
      <c r="I37">
        <v>349</v>
      </c>
    </row>
    <row r="38" spans="1:9" x14ac:dyDescent="0.25">
      <c r="A38" s="42">
        <v>2</v>
      </c>
      <c r="B38" s="44" t="s">
        <v>87</v>
      </c>
      <c r="C38" s="46" t="s">
        <v>25</v>
      </c>
      <c r="D38" s="4" t="s">
        <v>27</v>
      </c>
      <c r="E38" s="10">
        <v>3</v>
      </c>
      <c r="F38" s="10">
        <v>1200</v>
      </c>
      <c r="G38" s="9">
        <f t="shared" si="1"/>
        <v>3600</v>
      </c>
      <c r="H38" s="48">
        <f>G38+G39+G40</f>
        <v>12600</v>
      </c>
    </row>
    <row r="39" spans="1:9" ht="24.75" x14ac:dyDescent="0.25">
      <c r="A39" s="42"/>
      <c r="B39" s="44"/>
      <c r="C39" s="46"/>
      <c r="D39" s="4" t="s">
        <v>11</v>
      </c>
      <c r="E39" s="10">
        <v>1</v>
      </c>
      <c r="F39" s="10">
        <v>3000</v>
      </c>
      <c r="G39" s="9">
        <f t="shared" si="1"/>
        <v>3000</v>
      </c>
      <c r="H39" s="48"/>
      <c r="I39">
        <v>349</v>
      </c>
    </row>
    <row r="40" spans="1:9" x14ac:dyDescent="0.25">
      <c r="A40" s="42"/>
      <c r="B40" s="44"/>
      <c r="C40" s="46"/>
      <c r="D40" s="4" t="s">
        <v>22</v>
      </c>
      <c r="E40" s="10">
        <v>10</v>
      </c>
      <c r="F40" s="10">
        <v>600</v>
      </c>
      <c r="G40" s="9">
        <v>6000</v>
      </c>
      <c r="H40" s="48"/>
    </row>
    <row r="41" spans="1:9" x14ac:dyDescent="0.25">
      <c r="A41" s="53">
        <v>3</v>
      </c>
      <c r="B41" s="44" t="s">
        <v>33</v>
      </c>
      <c r="C41" s="54" t="s">
        <v>82</v>
      </c>
      <c r="D41" s="4" t="s">
        <v>9</v>
      </c>
      <c r="E41" s="15">
        <v>4</v>
      </c>
      <c r="F41" s="10">
        <v>1000</v>
      </c>
      <c r="G41" s="9">
        <f t="shared" ref="G41:G68" si="2">E41*F41</f>
        <v>4000</v>
      </c>
      <c r="H41" s="48">
        <v>18900</v>
      </c>
    </row>
    <row r="42" spans="1:9" ht="24.75" x14ac:dyDescent="0.25">
      <c r="A42" s="43"/>
      <c r="B42" s="45"/>
      <c r="C42" s="47"/>
      <c r="D42" s="4" t="s">
        <v>16</v>
      </c>
      <c r="E42" s="10">
        <v>4</v>
      </c>
      <c r="F42" s="10">
        <v>700</v>
      </c>
      <c r="G42" s="9">
        <f t="shared" si="2"/>
        <v>2800</v>
      </c>
      <c r="H42" s="55"/>
    </row>
    <row r="43" spans="1:9" ht="24.75" x14ac:dyDescent="0.25">
      <c r="A43" s="43"/>
      <c r="B43" s="45"/>
      <c r="C43" s="47"/>
      <c r="D43" s="5" t="s">
        <v>17</v>
      </c>
      <c r="E43" s="10">
        <v>3</v>
      </c>
      <c r="F43" s="10">
        <v>3000</v>
      </c>
      <c r="G43" s="9">
        <f t="shared" si="2"/>
        <v>9000</v>
      </c>
      <c r="H43" s="55"/>
      <c r="I43">
        <v>349</v>
      </c>
    </row>
    <row r="44" spans="1:9" x14ac:dyDescent="0.25">
      <c r="A44" s="43"/>
      <c r="B44" s="45"/>
      <c r="C44" s="47"/>
      <c r="D44" s="4" t="s">
        <v>10</v>
      </c>
      <c r="E44" s="10">
        <v>24</v>
      </c>
      <c r="F44" s="10">
        <v>130</v>
      </c>
      <c r="G44" s="9">
        <f t="shared" si="2"/>
        <v>3120</v>
      </c>
      <c r="H44" s="55"/>
    </row>
    <row r="45" spans="1:9" x14ac:dyDescent="0.25">
      <c r="A45" s="42">
        <v>4</v>
      </c>
      <c r="B45" s="44" t="s">
        <v>34</v>
      </c>
      <c r="C45" s="46" t="s">
        <v>35</v>
      </c>
      <c r="D45" s="4" t="s">
        <v>36</v>
      </c>
      <c r="E45" s="10">
        <v>50</v>
      </c>
      <c r="F45" s="10">
        <v>350</v>
      </c>
      <c r="G45" s="9">
        <f t="shared" si="2"/>
        <v>17500</v>
      </c>
      <c r="H45" s="48">
        <f>G45+G46+G50+G47+G48+G49</f>
        <v>42200</v>
      </c>
    </row>
    <row r="46" spans="1:9" ht="24.75" x14ac:dyDescent="0.25">
      <c r="A46" s="42"/>
      <c r="B46" s="44"/>
      <c r="C46" s="46"/>
      <c r="D46" s="4" t="s">
        <v>11</v>
      </c>
      <c r="E46" s="10">
        <v>1</v>
      </c>
      <c r="F46" s="10">
        <v>3000</v>
      </c>
      <c r="G46" s="9">
        <f t="shared" si="2"/>
        <v>3000</v>
      </c>
      <c r="H46" s="48"/>
    </row>
    <row r="47" spans="1:9" x14ac:dyDescent="0.25">
      <c r="A47" s="42"/>
      <c r="B47" s="44"/>
      <c r="C47" s="46"/>
      <c r="D47" s="4" t="s">
        <v>37</v>
      </c>
      <c r="E47" s="10">
        <v>150</v>
      </c>
      <c r="F47" s="10">
        <v>70</v>
      </c>
      <c r="G47" s="9">
        <f t="shared" si="2"/>
        <v>10500</v>
      </c>
      <c r="H47" s="48"/>
    </row>
    <row r="48" spans="1:9" ht="24.75" x14ac:dyDescent="0.25">
      <c r="A48" s="42"/>
      <c r="B48" s="44"/>
      <c r="C48" s="46"/>
      <c r="D48" s="4" t="s">
        <v>17</v>
      </c>
      <c r="E48" s="10">
        <v>1</v>
      </c>
      <c r="F48" s="10">
        <v>3000</v>
      </c>
      <c r="G48" s="9">
        <f t="shared" si="2"/>
        <v>3000</v>
      </c>
      <c r="H48" s="48"/>
      <c r="I48">
        <v>349</v>
      </c>
    </row>
    <row r="49" spans="1:9" ht="24.75" x14ac:dyDescent="0.25">
      <c r="A49" s="42"/>
      <c r="B49" s="44"/>
      <c r="C49" s="46"/>
      <c r="D49" s="4" t="s">
        <v>38</v>
      </c>
      <c r="E49" s="10">
        <v>2</v>
      </c>
      <c r="F49" s="10">
        <v>1500</v>
      </c>
      <c r="G49" s="9">
        <f t="shared" si="2"/>
        <v>3000</v>
      </c>
      <c r="H49" s="48"/>
    </row>
    <row r="50" spans="1:9" x14ac:dyDescent="0.25">
      <c r="A50" s="42"/>
      <c r="B50" s="44"/>
      <c r="C50" s="46"/>
      <c r="D50" s="4" t="s">
        <v>10</v>
      </c>
      <c r="E50" s="10">
        <v>40</v>
      </c>
      <c r="F50" s="10">
        <v>130</v>
      </c>
      <c r="G50" s="9">
        <f t="shared" si="2"/>
        <v>5200</v>
      </c>
      <c r="H50" s="48"/>
    </row>
    <row r="51" spans="1:9" x14ac:dyDescent="0.25">
      <c r="A51" s="42">
        <v>5</v>
      </c>
      <c r="B51" s="44" t="s">
        <v>43</v>
      </c>
      <c r="C51" s="46" t="s">
        <v>44</v>
      </c>
      <c r="D51" s="4" t="s">
        <v>41</v>
      </c>
      <c r="E51" s="10">
        <v>6</v>
      </c>
      <c r="F51" s="10">
        <v>1800</v>
      </c>
      <c r="G51" s="9">
        <f t="shared" si="2"/>
        <v>10800</v>
      </c>
      <c r="H51" s="48">
        <f>G51+G52+G53</f>
        <v>30000</v>
      </c>
    </row>
    <row r="52" spans="1:9" x14ac:dyDescent="0.25">
      <c r="A52" s="42"/>
      <c r="B52" s="44"/>
      <c r="C52" s="46"/>
      <c r="D52" s="4" t="s">
        <v>42</v>
      </c>
      <c r="E52" s="10">
        <v>6</v>
      </c>
      <c r="F52" s="10">
        <v>1200</v>
      </c>
      <c r="G52" s="9">
        <f t="shared" si="2"/>
        <v>7200</v>
      </c>
      <c r="H52" s="48"/>
      <c r="I52">
        <v>349</v>
      </c>
    </row>
    <row r="53" spans="1:9" x14ac:dyDescent="0.25">
      <c r="A53" s="42"/>
      <c r="B53" s="44"/>
      <c r="C53" s="46"/>
      <c r="D53" s="4" t="s">
        <v>22</v>
      </c>
      <c r="E53" s="10">
        <v>30</v>
      </c>
      <c r="F53" s="10">
        <v>400</v>
      </c>
      <c r="G53" s="9">
        <f t="shared" si="2"/>
        <v>12000</v>
      </c>
      <c r="H53" s="48"/>
    </row>
    <row r="54" spans="1:9" x14ac:dyDescent="0.25">
      <c r="A54" s="42">
        <v>6</v>
      </c>
      <c r="B54" s="44" t="s">
        <v>39</v>
      </c>
      <c r="C54" s="46" t="s">
        <v>40</v>
      </c>
      <c r="D54" s="4" t="s">
        <v>9</v>
      </c>
      <c r="E54" s="10">
        <v>4</v>
      </c>
      <c r="F54" s="10">
        <v>400</v>
      </c>
      <c r="G54" s="9">
        <f t="shared" si="2"/>
        <v>1600</v>
      </c>
      <c r="H54" s="48">
        <f>G54+G55+G57+G56</f>
        <v>12700</v>
      </c>
    </row>
    <row r="55" spans="1:9" ht="24.75" x14ac:dyDescent="0.25">
      <c r="A55" s="42"/>
      <c r="B55" s="44"/>
      <c r="C55" s="46"/>
      <c r="D55" s="4" t="s">
        <v>17</v>
      </c>
      <c r="E55" s="10">
        <v>1</v>
      </c>
      <c r="F55" s="10">
        <v>3000</v>
      </c>
      <c r="G55" s="9">
        <f t="shared" si="2"/>
        <v>3000</v>
      </c>
      <c r="H55" s="48"/>
      <c r="I55">
        <v>349</v>
      </c>
    </row>
    <row r="56" spans="1:9" ht="24.75" x14ac:dyDescent="0.25">
      <c r="A56" s="42"/>
      <c r="B56" s="44"/>
      <c r="C56" s="46"/>
      <c r="D56" s="4" t="s">
        <v>16</v>
      </c>
      <c r="E56" s="10">
        <v>6</v>
      </c>
      <c r="F56" s="10">
        <v>700</v>
      </c>
      <c r="G56" s="9">
        <f t="shared" si="2"/>
        <v>4200</v>
      </c>
      <c r="H56" s="48"/>
    </row>
    <row r="57" spans="1:9" x14ac:dyDescent="0.25">
      <c r="A57" s="42"/>
      <c r="B57" s="44"/>
      <c r="C57" s="46"/>
      <c r="D57" s="4" t="s">
        <v>10</v>
      </c>
      <c r="E57" s="10">
        <v>30</v>
      </c>
      <c r="F57" s="10">
        <v>130</v>
      </c>
      <c r="G57" s="9">
        <f t="shared" si="2"/>
        <v>3900</v>
      </c>
      <c r="H57" s="48"/>
    </row>
    <row r="58" spans="1:9" x14ac:dyDescent="0.25">
      <c r="A58" s="42">
        <v>7</v>
      </c>
      <c r="B58" s="44" t="s">
        <v>46</v>
      </c>
      <c r="C58" s="46" t="s">
        <v>85</v>
      </c>
      <c r="D58" s="4" t="s">
        <v>9</v>
      </c>
      <c r="E58" s="10">
        <v>3</v>
      </c>
      <c r="F58" s="10">
        <v>500</v>
      </c>
      <c r="G58" s="9">
        <f t="shared" si="2"/>
        <v>1500</v>
      </c>
      <c r="H58" s="48">
        <f>G58+G59+G60+G61+G64+G62+G63</f>
        <v>15900</v>
      </c>
    </row>
    <row r="59" spans="1:9" ht="24.75" x14ac:dyDescent="0.25">
      <c r="A59" s="42"/>
      <c r="B59" s="44"/>
      <c r="C59" s="46"/>
      <c r="D59" s="4" t="s">
        <v>16</v>
      </c>
      <c r="E59" s="10">
        <v>3</v>
      </c>
      <c r="F59" s="10">
        <v>500</v>
      </c>
      <c r="G59" s="9">
        <f t="shared" si="2"/>
        <v>1500</v>
      </c>
      <c r="H59" s="48"/>
    </row>
    <row r="60" spans="1:9" x14ac:dyDescent="0.25">
      <c r="A60" s="42"/>
      <c r="B60" s="44"/>
      <c r="C60" s="46"/>
      <c r="D60" s="4" t="s">
        <v>10</v>
      </c>
      <c r="E60" s="10">
        <v>30</v>
      </c>
      <c r="F60" s="10">
        <v>130</v>
      </c>
      <c r="G60" s="9">
        <f t="shared" si="2"/>
        <v>3900</v>
      </c>
      <c r="H60" s="48"/>
    </row>
    <row r="61" spans="1:9" ht="24.75" x14ac:dyDescent="0.25">
      <c r="A61" s="43"/>
      <c r="B61" s="45"/>
      <c r="C61" s="47"/>
      <c r="D61" s="4" t="s">
        <v>11</v>
      </c>
      <c r="E61" s="10">
        <v>1</v>
      </c>
      <c r="F61" s="10">
        <v>3000</v>
      </c>
      <c r="G61" s="9">
        <f t="shared" si="2"/>
        <v>3000</v>
      </c>
      <c r="H61" s="49"/>
      <c r="I61">
        <v>349</v>
      </c>
    </row>
    <row r="62" spans="1:9" x14ac:dyDescent="0.25">
      <c r="A62" s="43"/>
      <c r="B62" s="45"/>
      <c r="C62" s="47"/>
      <c r="D62" s="4" t="s">
        <v>22</v>
      </c>
      <c r="E62" s="10">
        <v>20</v>
      </c>
      <c r="F62" s="10">
        <v>200</v>
      </c>
      <c r="G62" s="9">
        <f t="shared" si="2"/>
        <v>4000</v>
      </c>
      <c r="H62" s="49"/>
    </row>
    <row r="63" spans="1:9" x14ac:dyDescent="0.25">
      <c r="A63" s="43"/>
      <c r="B63" s="45"/>
      <c r="C63" s="47"/>
      <c r="D63" s="4" t="s">
        <v>27</v>
      </c>
      <c r="E63" s="10">
        <v>1</v>
      </c>
      <c r="F63" s="10">
        <v>1000</v>
      </c>
      <c r="G63" s="9">
        <f t="shared" si="2"/>
        <v>1000</v>
      </c>
      <c r="H63" s="49"/>
    </row>
    <row r="64" spans="1:9" ht="36.75" x14ac:dyDescent="0.25">
      <c r="A64" s="43"/>
      <c r="B64" s="45"/>
      <c r="C64" s="47"/>
      <c r="D64" s="4" t="s">
        <v>47</v>
      </c>
      <c r="E64" s="10">
        <v>1</v>
      </c>
      <c r="F64" s="10">
        <v>1000</v>
      </c>
      <c r="G64" s="9">
        <f t="shared" si="2"/>
        <v>1000</v>
      </c>
      <c r="H64" s="49"/>
    </row>
    <row r="65" spans="1:9" ht="38.25" x14ac:dyDescent="0.25">
      <c r="A65" s="14">
        <v>8</v>
      </c>
      <c r="B65" s="13" t="s">
        <v>48</v>
      </c>
      <c r="C65" s="12" t="s">
        <v>49</v>
      </c>
      <c r="D65" s="4" t="s">
        <v>50</v>
      </c>
      <c r="E65" s="10">
        <v>1</v>
      </c>
      <c r="F65" s="10">
        <v>70000</v>
      </c>
      <c r="G65" s="9">
        <f t="shared" si="2"/>
        <v>70000</v>
      </c>
      <c r="H65" s="11">
        <f>E65*F65</f>
        <v>70000</v>
      </c>
      <c r="I65">
        <v>226</v>
      </c>
    </row>
    <row r="66" spans="1:9" ht="47.25" customHeight="1" x14ac:dyDescent="0.25">
      <c r="A66" s="42">
        <v>9</v>
      </c>
      <c r="B66" s="44" t="s">
        <v>104</v>
      </c>
      <c r="C66" s="46" t="s">
        <v>23</v>
      </c>
      <c r="D66" s="2" t="s">
        <v>20</v>
      </c>
      <c r="E66" s="10">
        <v>3</v>
      </c>
      <c r="F66" s="10">
        <v>1500</v>
      </c>
      <c r="G66" s="9">
        <f t="shared" si="2"/>
        <v>4500</v>
      </c>
      <c r="H66" s="48">
        <f>G66+G67+G68</f>
        <v>7800</v>
      </c>
    </row>
    <row r="67" spans="1:9" ht="46.5" customHeight="1" x14ac:dyDescent="0.25">
      <c r="A67" s="42"/>
      <c r="B67" s="44"/>
      <c r="C67" s="46"/>
      <c r="D67" s="2" t="s">
        <v>21</v>
      </c>
      <c r="E67" s="10">
        <v>3</v>
      </c>
      <c r="F67" s="10">
        <v>300</v>
      </c>
      <c r="G67" s="9">
        <f t="shared" si="2"/>
        <v>900</v>
      </c>
      <c r="H67" s="48"/>
      <c r="I67">
        <v>349</v>
      </c>
    </row>
    <row r="68" spans="1:9" ht="33.75" customHeight="1" x14ac:dyDescent="0.25">
      <c r="A68" s="42"/>
      <c r="B68" s="44"/>
      <c r="C68" s="46"/>
      <c r="D68" s="2" t="s">
        <v>22</v>
      </c>
      <c r="E68" s="10">
        <v>6</v>
      </c>
      <c r="F68" s="10">
        <v>400</v>
      </c>
      <c r="G68" s="9">
        <f t="shared" si="2"/>
        <v>2400</v>
      </c>
      <c r="H68" s="48"/>
    </row>
    <row r="69" spans="1:9" ht="42" customHeight="1" x14ac:dyDescent="0.25">
      <c r="A69" s="78">
        <v>10</v>
      </c>
      <c r="B69" s="79" t="s">
        <v>106</v>
      </c>
      <c r="C69" s="80" t="s">
        <v>35</v>
      </c>
      <c r="D69" s="81" t="s">
        <v>74</v>
      </c>
      <c r="E69" s="82"/>
      <c r="F69" s="82"/>
      <c r="G69" s="83"/>
      <c r="H69" s="84">
        <v>0</v>
      </c>
    </row>
    <row r="70" spans="1:9" ht="34.5" customHeight="1" x14ac:dyDescent="0.25">
      <c r="A70" s="24">
        <v>11</v>
      </c>
      <c r="B70" s="13" t="s">
        <v>73</v>
      </c>
      <c r="C70" s="2" t="s">
        <v>15</v>
      </c>
      <c r="D70" s="67" t="s">
        <v>74</v>
      </c>
      <c r="E70" s="68"/>
      <c r="F70" s="68"/>
      <c r="G70" s="69"/>
      <c r="H70" s="25">
        <v>0</v>
      </c>
    </row>
    <row r="71" spans="1:9" ht="34.5" customHeight="1" x14ac:dyDescent="0.25">
      <c r="A71" s="70">
        <v>12</v>
      </c>
      <c r="B71" s="44" t="s">
        <v>100</v>
      </c>
      <c r="C71" s="3" t="s">
        <v>72</v>
      </c>
      <c r="D71" s="64" t="s">
        <v>6</v>
      </c>
      <c r="E71" s="19">
        <v>20</v>
      </c>
      <c r="F71" s="18">
        <v>1300</v>
      </c>
      <c r="G71" s="17">
        <f t="shared" ref="G71:G73" si="3">E71*F71</f>
        <v>26000</v>
      </c>
      <c r="H71" s="48">
        <f>G71+G72+G73</f>
        <v>70000</v>
      </c>
    </row>
    <row r="72" spans="1:9" ht="34.5" customHeight="1" x14ac:dyDescent="0.25">
      <c r="A72" s="71"/>
      <c r="B72" s="44"/>
      <c r="C72" s="2" t="s">
        <v>7</v>
      </c>
      <c r="D72" s="64"/>
      <c r="E72" s="15">
        <v>300</v>
      </c>
      <c r="F72" s="18">
        <v>100</v>
      </c>
      <c r="G72" s="17">
        <f t="shared" si="3"/>
        <v>30000</v>
      </c>
      <c r="H72" s="55"/>
      <c r="I72">
        <v>349</v>
      </c>
    </row>
    <row r="73" spans="1:9" ht="34.5" customHeight="1" x14ac:dyDescent="0.25">
      <c r="A73" s="71"/>
      <c r="B73" s="44"/>
      <c r="C73" s="2" t="s">
        <v>81</v>
      </c>
      <c r="D73" s="64"/>
      <c r="E73" s="19">
        <v>200</v>
      </c>
      <c r="F73" s="18">
        <v>70</v>
      </c>
      <c r="G73" s="17">
        <f t="shared" si="3"/>
        <v>14000</v>
      </c>
      <c r="H73" s="55"/>
    </row>
    <row r="74" spans="1:9" ht="15" customHeight="1" x14ac:dyDescent="0.25">
      <c r="B74" s="39" t="s">
        <v>51</v>
      </c>
      <c r="C74" s="39"/>
      <c r="D74" s="39"/>
      <c r="E74" s="39"/>
      <c r="F74" s="39"/>
      <c r="G74" s="39"/>
      <c r="H74" s="1">
        <f>SUM(H34:H73)</f>
        <v>299100</v>
      </c>
    </row>
    <row r="75" spans="1:9" ht="60" customHeight="1" x14ac:dyDescent="0.25">
      <c r="B75" s="16"/>
      <c r="C75" s="16"/>
      <c r="D75" s="16"/>
      <c r="E75" s="16"/>
      <c r="F75" s="16"/>
      <c r="G75" s="16"/>
      <c r="H75" s="1"/>
    </row>
    <row r="76" spans="1:9" ht="15" customHeight="1" x14ac:dyDescent="0.25">
      <c r="B76" s="66" t="s">
        <v>98</v>
      </c>
      <c r="C76" s="66"/>
      <c r="D76" s="66"/>
      <c r="E76" s="66"/>
      <c r="F76" s="66"/>
      <c r="G76" s="66"/>
    </row>
    <row r="78" spans="1:9" x14ac:dyDescent="0.25">
      <c r="A78" s="42">
        <v>1</v>
      </c>
      <c r="B78" s="57" t="s">
        <v>96</v>
      </c>
      <c r="C78" s="54" t="s">
        <v>53</v>
      </c>
      <c r="D78" s="5" t="s">
        <v>9</v>
      </c>
      <c r="E78" s="10">
        <v>6</v>
      </c>
      <c r="F78" s="10">
        <v>800</v>
      </c>
      <c r="G78" s="9">
        <f>E78*F78</f>
        <v>4800</v>
      </c>
      <c r="H78" s="48">
        <v>22300</v>
      </c>
    </row>
    <row r="79" spans="1:9" x14ac:dyDescent="0.25">
      <c r="A79" s="56"/>
      <c r="B79" s="65"/>
      <c r="C79" s="54"/>
      <c r="D79" s="4" t="s">
        <v>10</v>
      </c>
      <c r="E79" s="10">
        <v>33</v>
      </c>
      <c r="F79" s="10">
        <v>130</v>
      </c>
      <c r="G79" s="9">
        <f>E79*F79</f>
        <v>4290</v>
      </c>
      <c r="H79" s="55"/>
    </row>
    <row r="80" spans="1:9" ht="24.75" x14ac:dyDescent="0.25">
      <c r="A80" s="56"/>
      <c r="B80" s="65"/>
      <c r="C80" s="54"/>
      <c r="D80" s="4" t="s">
        <v>11</v>
      </c>
      <c r="E80" s="10">
        <v>3</v>
      </c>
      <c r="F80" s="10">
        <v>3000</v>
      </c>
      <c r="G80" s="9">
        <f>E80*F80</f>
        <v>9000</v>
      </c>
      <c r="H80" s="55"/>
    </row>
    <row r="81" spans="1:9" ht="24.75" x14ac:dyDescent="0.25">
      <c r="A81" s="56"/>
      <c r="B81" s="65"/>
      <c r="C81" s="54"/>
      <c r="D81" s="4" t="s">
        <v>54</v>
      </c>
      <c r="E81" s="10">
        <v>6</v>
      </c>
      <c r="F81" s="10">
        <v>600</v>
      </c>
      <c r="G81" s="9">
        <v>4200</v>
      </c>
      <c r="H81" s="55"/>
      <c r="I81">
        <v>349</v>
      </c>
    </row>
    <row r="82" spans="1:9" x14ac:dyDescent="0.25">
      <c r="A82" s="42">
        <v>2</v>
      </c>
      <c r="B82" s="44" t="s">
        <v>101</v>
      </c>
      <c r="C82" s="46" t="s">
        <v>55</v>
      </c>
      <c r="D82" s="4" t="s">
        <v>9</v>
      </c>
      <c r="E82" s="10">
        <v>3</v>
      </c>
      <c r="F82" s="10">
        <v>800</v>
      </c>
      <c r="G82" s="9">
        <v>2400</v>
      </c>
      <c r="H82" s="48">
        <f>G82+G83+G85+G84</f>
        <v>15300</v>
      </c>
    </row>
    <row r="83" spans="1:9" x14ac:dyDescent="0.25">
      <c r="A83" s="42"/>
      <c r="B83" s="44"/>
      <c r="C83" s="46"/>
      <c r="D83" s="4" t="s">
        <v>10</v>
      </c>
      <c r="E83" s="10">
        <v>30</v>
      </c>
      <c r="F83" s="10">
        <v>130</v>
      </c>
      <c r="G83" s="9">
        <f t="shared" ref="G83:G89" si="4">E83*F83</f>
        <v>3900</v>
      </c>
      <c r="H83" s="48"/>
    </row>
    <row r="84" spans="1:9" x14ac:dyDescent="0.25">
      <c r="A84" s="42"/>
      <c r="B84" s="44"/>
      <c r="C84" s="46"/>
      <c r="D84" s="4"/>
      <c r="E84" s="10"/>
      <c r="F84" s="10"/>
      <c r="G84" s="9"/>
      <c r="H84" s="48"/>
    </row>
    <row r="85" spans="1:9" ht="24.75" x14ac:dyDescent="0.25">
      <c r="A85" s="42"/>
      <c r="B85" s="44"/>
      <c r="C85" s="46"/>
      <c r="D85" s="4" t="s">
        <v>17</v>
      </c>
      <c r="E85" s="10">
        <v>3</v>
      </c>
      <c r="F85" s="10">
        <v>3000</v>
      </c>
      <c r="G85" s="9">
        <f t="shared" si="4"/>
        <v>9000</v>
      </c>
      <c r="H85" s="48"/>
      <c r="I85">
        <v>349</v>
      </c>
    </row>
    <row r="86" spans="1:9" x14ac:dyDescent="0.25">
      <c r="A86" s="53">
        <v>3</v>
      </c>
      <c r="B86" s="44" t="s">
        <v>56</v>
      </c>
      <c r="C86" s="54" t="s">
        <v>57</v>
      </c>
      <c r="D86" s="4" t="s">
        <v>9</v>
      </c>
      <c r="E86" s="15">
        <v>6</v>
      </c>
      <c r="F86" s="10">
        <v>1000</v>
      </c>
      <c r="G86" s="9">
        <f t="shared" si="4"/>
        <v>6000</v>
      </c>
      <c r="H86" s="48">
        <f>G86+G87+G88+G94+G89+G90+G91+G92+G93</f>
        <v>59400</v>
      </c>
    </row>
    <row r="87" spans="1:9" ht="24.75" x14ac:dyDescent="0.25">
      <c r="A87" s="43"/>
      <c r="B87" s="50"/>
      <c r="C87" s="47"/>
      <c r="D87" s="4" t="s">
        <v>16</v>
      </c>
      <c r="E87" s="10">
        <v>6</v>
      </c>
      <c r="F87" s="10">
        <v>700</v>
      </c>
      <c r="G87" s="9">
        <f t="shared" si="4"/>
        <v>4200</v>
      </c>
      <c r="H87" s="55"/>
    </row>
    <row r="88" spans="1:9" ht="24.75" x14ac:dyDescent="0.25">
      <c r="A88" s="43"/>
      <c r="B88" s="50"/>
      <c r="C88" s="47"/>
      <c r="D88" s="5" t="s">
        <v>17</v>
      </c>
      <c r="E88" s="10">
        <v>2</v>
      </c>
      <c r="F88" s="10">
        <v>3000</v>
      </c>
      <c r="G88" s="9">
        <f t="shared" si="4"/>
        <v>6000</v>
      </c>
      <c r="H88" s="55"/>
    </row>
    <row r="89" spans="1:9" ht="24.75" x14ac:dyDescent="0.25">
      <c r="A89" s="43"/>
      <c r="B89" s="50"/>
      <c r="C89" s="47"/>
      <c r="D89" s="4" t="s">
        <v>11</v>
      </c>
      <c r="E89" s="10">
        <v>2</v>
      </c>
      <c r="F89" s="10">
        <v>3000</v>
      </c>
      <c r="G89" s="9">
        <f t="shared" si="4"/>
        <v>6000</v>
      </c>
      <c r="H89" s="55"/>
    </row>
    <row r="90" spans="1:9" ht="24.75" x14ac:dyDescent="0.25">
      <c r="A90" s="43"/>
      <c r="B90" s="50"/>
      <c r="C90" s="47"/>
      <c r="D90" s="4" t="s">
        <v>38</v>
      </c>
      <c r="E90" s="10">
        <v>2</v>
      </c>
      <c r="F90" s="10">
        <v>1500</v>
      </c>
      <c r="G90" s="9">
        <v>4500</v>
      </c>
      <c r="H90" s="55"/>
    </row>
    <row r="91" spans="1:9" x14ac:dyDescent="0.25">
      <c r="A91" s="43"/>
      <c r="B91" s="50"/>
      <c r="C91" s="47"/>
      <c r="D91" s="4" t="s">
        <v>58</v>
      </c>
      <c r="E91" s="10">
        <v>3</v>
      </c>
      <c r="F91" s="10">
        <v>600</v>
      </c>
      <c r="G91" s="9">
        <f>E91*F91</f>
        <v>1800</v>
      </c>
      <c r="H91" s="55"/>
    </row>
    <row r="92" spans="1:9" ht="24.75" x14ac:dyDescent="0.25">
      <c r="A92" s="43"/>
      <c r="B92" s="50"/>
      <c r="C92" s="47"/>
      <c r="D92" s="4" t="s">
        <v>59</v>
      </c>
      <c r="E92" s="10">
        <v>30</v>
      </c>
      <c r="F92" s="10">
        <v>900</v>
      </c>
      <c r="G92" s="9">
        <f>E92*F92</f>
        <v>27000</v>
      </c>
      <c r="H92" s="55"/>
    </row>
    <row r="93" spans="1:9" x14ac:dyDescent="0.25">
      <c r="A93" s="43"/>
      <c r="B93" s="50"/>
      <c r="C93" s="47"/>
      <c r="D93" s="4"/>
      <c r="E93" s="10"/>
      <c r="F93" s="10"/>
      <c r="G93" s="9"/>
      <c r="H93" s="55"/>
      <c r="I93">
        <v>349</v>
      </c>
    </row>
    <row r="94" spans="1:9" x14ac:dyDescent="0.25">
      <c r="A94" s="43"/>
      <c r="B94" s="50"/>
      <c r="C94" s="47"/>
      <c r="D94" s="4" t="s">
        <v>10</v>
      </c>
      <c r="E94" s="10">
        <v>30</v>
      </c>
      <c r="F94" s="10">
        <v>130</v>
      </c>
      <c r="G94" s="9">
        <f>E94*F94</f>
        <v>3900</v>
      </c>
      <c r="H94" s="55"/>
    </row>
    <row r="95" spans="1:9" ht="34.5" customHeight="1" x14ac:dyDescent="0.25">
      <c r="A95" s="24">
        <v>4</v>
      </c>
      <c r="B95" s="13" t="s">
        <v>73</v>
      </c>
      <c r="C95" s="2" t="s">
        <v>15</v>
      </c>
      <c r="D95" s="67" t="s">
        <v>74</v>
      </c>
      <c r="E95" s="68"/>
      <c r="F95" s="68"/>
      <c r="G95" s="69"/>
      <c r="H95" s="25">
        <v>0</v>
      </c>
    </row>
    <row r="96" spans="1:9" x14ac:dyDescent="0.25">
      <c r="A96" s="72">
        <v>5</v>
      </c>
      <c r="B96" s="73" t="s">
        <v>63</v>
      </c>
      <c r="C96" s="74" t="s">
        <v>64</v>
      </c>
      <c r="D96" s="32" t="s">
        <v>9</v>
      </c>
      <c r="E96" s="33">
        <v>4</v>
      </c>
      <c r="F96" s="33">
        <v>1000</v>
      </c>
      <c r="G96" s="34">
        <f t="shared" ref="G96:G100" si="5">E96*F96</f>
        <v>4000</v>
      </c>
      <c r="H96" s="75">
        <f>G96+G97+G100+G98+G99</f>
        <v>16000</v>
      </c>
    </row>
    <row r="97" spans="1:10" x14ac:dyDescent="0.25">
      <c r="A97" s="72"/>
      <c r="B97" s="73"/>
      <c r="C97" s="74"/>
      <c r="D97" s="32" t="s">
        <v>65</v>
      </c>
      <c r="E97" s="33">
        <v>6</v>
      </c>
      <c r="F97" s="33">
        <v>950</v>
      </c>
      <c r="G97" s="34">
        <f t="shared" si="5"/>
        <v>5700</v>
      </c>
      <c r="H97" s="75"/>
    </row>
    <row r="98" spans="1:10" x14ac:dyDescent="0.25">
      <c r="A98" s="72"/>
      <c r="B98" s="73"/>
      <c r="C98" s="74"/>
      <c r="D98" s="32" t="s">
        <v>10</v>
      </c>
      <c r="E98" s="33">
        <v>12</v>
      </c>
      <c r="F98" s="33">
        <v>120</v>
      </c>
      <c r="G98" s="34">
        <f t="shared" si="5"/>
        <v>1440</v>
      </c>
      <c r="H98" s="75"/>
      <c r="I98">
        <v>349</v>
      </c>
    </row>
    <row r="99" spans="1:10" x14ac:dyDescent="0.25">
      <c r="A99" s="72"/>
      <c r="B99" s="73"/>
      <c r="C99" s="74"/>
      <c r="D99" s="32" t="s">
        <v>45</v>
      </c>
      <c r="E99" s="33">
        <v>12</v>
      </c>
      <c r="F99" s="33">
        <v>30</v>
      </c>
      <c r="G99" s="34">
        <f t="shared" si="5"/>
        <v>360</v>
      </c>
      <c r="H99" s="75"/>
    </row>
    <row r="100" spans="1:10" ht="24" x14ac:dyDescent="0.25">
      <c r="A100" s="72"/>
      <c r="B100" s="73"/>
      <c r="C100" s="74"/>
      <c r="D100" s="32" t="s">
        <v>38</v>
      </c>
      <c r="E100" s="33">
        <v>3</v>
      </c>
      <c r="F100" s="33">
        <v>1500</v>
      </c>
      <c r="G100" s="34">
        <f t="shared" si="5"/>
        <v>4500</v>
      </c>
      <c r="H100" s="75"/>
    </row>
    <row r="101" spans="1:10" ht="24" x14ac:dyDescent="0.25">
      <c r="A101" s="42">
        <v>6</v>
      </c>
      <c r="B101" s="44" t="s">
        <v>86</v>
      </c>
      <c r="C101" s="46" t="s">
        <v>69</v>
      </c>
      <c r="D101" s="2" t="s">
        <v>28</v>
      </c>
      <c r="E101" s="10">
        <v>3</v>
      </c>
      <c r="F101" s="10">
        <v>800</v>
      </c>
      <c r="G101" s="9">
        <v>2400</v>
      </c>
      <c r="H101" s="48">
        <f>G101+G102+G103+G104</f>
        <v>12400</v>
      </c>
    </row>
    <row r="102" spans="1:10" ht="24" x14ac:dyDescent="0.25">
      <c r="A102" s="42"/>
      <c r="B102" s="44"/>
      <c r="C102" s="46"/>
      <c r="D102" s="2" t="s">
        <v>11</v>
      </c>
      <c r="E102" s="10">
        <v>1</v>
      </c>
      <c r="F102" s="10">
        <v>3000</v>
      </c>
      <c r="G102" s="9">
        <f>E102*F102</f>
        <v>3000</v>
      </c>
      <c r="H102" s="48"/>
      <c r="I102">
        <v>349</v>
      </c>
    </row>
    <row r="103" spans="1:10" x14ac:dyDescent="0.25">
      <c r="A103" s="42"/>
      <c r="B103" s="44"/>
      <c r="C103" s="46"/>
      <c r="D103" s="2" t="s">
        <v>9</v>
      </c>
      <c r="E103" s="10">
        <v>3</v>
      </c>
      <c r="F103" s="10">
        <v>1000</v>
      </c>
      <c r="G103" s="9">
        <f>E103*F103</f>
        <v>3000</v>
      </c>
      <c r="H103" s="48"/>
    </row>
    <row r="104" spans="1:10" x14ac:dyDescent="0.25">
      <c r="A104" s="43"/>
      <c r="B104" s="45"/>
      <c r="C104" s="47"/>
      <c r="D104" s="2" t="s">
        <v>29</v>
      </c>
      <c r="E104" s="10">
        <v>10</v>
      </c>
      <c r="F104" s="10">
        <v>400</v>
      </c>
      <c r="G104" s="9">
        <f>E104*F104</f>
        <v>4000</v>
      </c>
      <c r="H104" s="49"/>
    </row>
    <row r="105" spans="1:10" ht="39" customHeight="1" x14ac:dyDescent="0.25">
      <c r="A105" s="14">
        <v>7</v>
      </c>
      <c r="B105" s="13" t="s">
        <v>48</v>
      </c>
      <c r="C105" s="12" t="s">
        <v>71</v>
      </c>
      <c r="D105" s="4" t="s">
        <v>50</v>
      </c>
      <c r="E105" s="10">
        <v>1</v>
      </c>
      <c r="F105" s="10">
        <v>70000</v>
      </c>
      <c r="G105" s="9">
        <f>E105*F105</f>
        <v>70000</v>
      </c>
      <c r="H105" s="11">
        <f>E105*F105</f>
        <v>70000</v>
      </c>
      <c r="I105">
        <v>226</v>
      </c>
      <c r="J105" s="37"/>
    </row>
    <row r="106" spans="1:10" ht="28.5" customHeight="1" x14ac:dyDescent="0.25">
      <c r="B106" s="39" t="s">
        <v>52</v>
      </c>
      <c r="C106" s="39"/>
      <c r="D106" s="39"/>
      <c r="E106" s="39"/>
      <c r="F106" s="39"/>
      <c r="G106" s="39"/>
      <c r="H106" s="6">
        <f>SUM(H78:H105)</f>
        <v>195400</v>
      </c>
    </row>
    <row r="107" spans="1:10" ht="15" customHeight="1" x14ac:dyDescent="0.25"/>
    <row r="108" spans="1:10" ht="15" customHeight="1" x14ac:dyDescent="0.25">
      <c r="B108" s="40" t="s">
        <v>97</v>
      </c>
      <c r="C108" s="40"/>
      <c r="D108" s="40"/>
      <c r="E108" s="40"/>
      <c r="F108" s="40"/>
      <c r="G108" s="40"/>
    </row>
    <row r="110" spans="1:10" ht="24" x14ac:dyDescent="0.25">
      <c r="A110" s="42">
        <v>1</v>
      </c>
      <c r="B110" s="57" t="s">
        <v>88</v>
      </c>
      <c r="C110" s="54" t="s">
        <v>60</v>
      </c>
      <c r="D110" s="3" t="s">
        <v>32</v>
      </c>
      <c r="E110" s="10">
        <v>8</v>
      </c>
      <c r="F110" s="10">
        <v>700</v>
      </c>
      <c r="G110" s="9">
        <f t="shared" ref="G110:G138" si="6">E110*F110</f>
        <v>5600</v>
      </c>
      <c r="H110" s="48">
        <f>G110+G111+G114+G112+G113</f>
        <v>15400</v>
      </c>
    </row>
    <row r="111" spans="1:10" x14ac:dyDescent="0.25">
      <c r="A111" s="56"/>
      <c r="B111" s="57"/>
      <c r="C111" s="54"/>
      <c r="D111" s="2" t="s">
        <v>29</v>
      </c>
      <c r="E111" s="10">
        <v>8</v>
      </c>
      <c r="F111" s="10">
        <v>400</v>
      </c>
      <c r="G111" s="9">
        <f t="shared" si="6"/>
        <v>3200</v>
      </c>
      <c r="H111" s="55"/>
    </row>
    <row r="112" spans="1:10" ht="24" x14ac:dyDescent="0.25">
      <c r="A112" s="56"/>
      <c r="B112" s="57"/>
      <c r="C112" s="54"/>
      <c r="D112" s="2" t="s">
        <v>28</v>
      </c>
      <c r="E112" s="10">
        <v>2</v>
      </c>
      <c r="F112" s="10">
        <v>800</v>
      </c>
      <c r="G112" s="9">
        <f t="shared" si="6"/>
        <v>1600</v>
      </c>
      <c r="H112" s="55"/>
    </row>
    <row r="113" spans="1:8" x14ac:dyDescent="0.25">
      <c r="A113" s="56"/>
      <c r="B113" s="57"/>
      <c r="C113" s="54"/>
      <c r="D113" s="2" t="s">
        <v>27</v>
      </c>
      <c r="E113" s="10">
        <v>2</v>
      </c>
      <c r="F113" s="10">
        <v>1000</v>
      </c>
      <c r="G113" s="9">
        <f t="shared" si="6"/>
        <v>2000</v>
      </c>
      <c r="H113" s="55"/>
    </row>
    <row r="114" spans="1:8" ht="24" x14ac:dyDescent="0.25">
      <c r="A114" s="56"/>
      <c r="B114" s="57"/>
      <c r="C114" s="54"/>
      <c r="D114" s="3" t="s">
        <v>11</v>
      </c>
      <c r="E114" s="10">
        <v>1</v>
      </c>
      <c r="F114" s="10">
        <v>3000</v>
      </c>
      <c r="G114" s="9">
        <f t="shared" si="6"/>
        <v>3000</v>
      </c>
      <c r="H114" s="55"/>
    </row>
    <row r="115" spans="1:8" x14ac:dyDescent="0.25">
      <c r="A115" s="53">
        <v>2</v>
      </c>
      <c r="B115" s="44" t="s">
        <v>89</v>
      </c>
      <c r="C115" s="54" t="s">
        <v>61</v>
      </c>
      <c r="D115" s="2" t="s">
        <v>9</v>
      </c>
      <c r="E115" s="15">
        <v>3</v>
      </c>
      <c r="F115" s="10">
        <v>1000</v>
      </c>
      <c r="G115" s="9">
        <f t="shared" si="6"/>
        <v>3000</v>
      </c>
      <c r="H115" s="48">
        <f>G115+G116+G117+G118</f>
        <v>13900</v>
      </c>
    </row>
    <row r="116" spans="1:8" x14ac:dyDescent="0.25">
      <c r="A116" s="43"/>
      <c r="B116" s="45"/>
      <c r="C116" s="47"/>
      <c r="D116" s="2" t="s">
        <v>10</v>
      </c>
      <c r="E116" s="10">
        <v>30</v>
      </c>
      <c r="F116" s="10">
        <v>130</v>
      </c>
      <c r="G116" s="9">
        <f t="shared" si="6"/>
        <v>3900</v>
      </c>
      <c r="H116" s="55"/>
    </row>
    <row r="117" spans="1:8" ht="24" x14ac:dyDescent="0.25">
      <c r="A117" s="43"/>
      <c r="B117" s="45"/>
      <c r="C117" s="47"/>
      <c r="D117" s="3" t="s">
        <v>11</v>
      </c>
      <c r="E117" s="10">
        <v>1</v>
      </c>
      <c r="F117" s="10">
        <v>3000</v>
      </c>
      <c r="G117" s="9">
        <f t="shared" si="6"/>
        <v>3000</v>
      </c>
      <c r="H117" s="55"/>
    </row>
    <row r="118" spans="1:8" x14ac:dyDescent="0.25">
      <c r="A118" s="43"/>
      <c r="B118" s="45"/>
      <c r="C118" s="47"/>
      <c r="D118" s="2" t="s">
        <v>29</v>
      </c>
      <c r="E118" s="10">
        <v>10</v>
      </c>
      <c r="F118" s="10">
        <v>400</v>
      </c>
      <c r="G118" s="9">
        <f t="shared" si="6"/>
        <v>4000</v>
      </c>
      <c r="H118" s="55"/>
    </row>
    <row r="119" spans="1:8" x14ac:dyDescent="0.25">
      <c r="A119" s="42">
        <v>3</v>
      </c>
      <c r="B119" s="44" t="s">
        <v>62</v>
      </c>
      <c r="C119" s="46" t="s">
        <v>13</v>
      </c>
      <c r="D119" s="2" t="s">
        <v>9</v>
      </c>
      <c r="E119" s="10">
        <v>4</v>
      </c>
      <c r="F119" s="10">
        <v>700</v>
      </c>
      <c r="G119" s="9">
        <f t="shared" si="6"/>
        <v>2800</v>
      </c>
      <c r="H119" s="48">
        <f>G119+G121+G123+G120+G122</f>
        <v>12600</v>
      </c>
    </row>
    <row r="120" spans="1:8" x14ac:dyDescent="0.25">
      <c r="A120" s="42"/>
      <c r="B120" s="44"/>
      <c r="C120" s="46"/>
      <c r="D120" s="2" t="s">
        <v>90</v>
      </c>
      <c r="E120" s="10">
        <v>16</v>
      </c>
      <c r="F120" s="10">
        <v>50</v>
      </c>
      <c r="G120" s="9">
        <f t="shared" si="6"/>
        <v>800</v>
      </c>
      <c r="H120" s="48"/>
    </row>
    <row r="121" spans="1:8" ht="24" x14ac:dyDescent="0.25">
      <c r="A121" s="42"/>
      <c r="B121" s="44"/>
      <c r="C121" s="46"/>
      <c r="D121" s="2" t="s">
        <v>16</v>
      </c>
      <c r="E121" s="10">
        <v>4</v>
      </c>
      <c r="F121" s="10">
        <v>800</v>
      </c>
      <c r="G121" s="9">
        <f t="shared" si="6"/>
        <v>3200</v>
      </c>
      <c r="H121" s="48"/>
    </row>
    <row r="122" spans="1:8" ht="36" x14ac:dyDescent="0.25">
      <c r="A122" s="42"/>
      <c r="B122" s="44"/>
      <c r="C122" s="46"/>
      <c r="D122" s="2" t="s">
        <v>47</v>
      </c>
      <c r="E122" s="10">
        <v>2</v>
      </c>
      <c r="F122" s="10">
        <v>1600</v>
      </c>
      <c r="G122" s="9">
        <f t="shared" si="6"/>
        <v>3200</v>
      </c>
      <c r="H122" s="48"/>
    </row>
    <row r="123" spans="1:8" x14ac:dyDescent="0.25">
      <c r="A123" s="42"/>
      <c r="B123" s="44"/>
      <c r="C123" s="46"/>
      <c r="D123" s="2" t="s">
        <v>10</v>
      </c>
      <c r="E123" s="10">
        <v>20</v>
      </c>
      <c r="F123" s="10">
        <v>130</v>
      </c>
      <c r="G123" s="9">
        <f t="shared" si="6"/>
        <v>2600</v>
      </c>
      <c r="H123" s="48"/>
    </row>
    <row r="124" spans="1:8" x14ac:dyDescent="0.25">
      <c r="A124" s="42">
        <v>4</v>
      </c>
      <c r="B124" s="44" t="s">
        <v>91</v>
      </c>
      <c r="C124" s="46" t="s">
        <v>55</v>
      </c>
      <c r="D124" s="2" t="s">
        <v>9</v>
      </c>
      <c r="E124" s="10">
        <v>3</v>
      </c>
      <c r="F124" s="10">
        <v>1000</v>
      </c>
      <c r="G124" s="9">
        <f t="shared" si="6"/>
        <v>3000</v>
      </c>
      <c r="H124" s="48">
        <f>G124+G125+G127+G126</f>
        <v>16500</v>
      </c>
    </row>
    <row r="125" spans="1:8" ht="24" x14ac:dyDescent="0.25">
      <c r="A125" s="42"/>
      <c r="B125" s="44"/>
      <c r="C125" s="46"/>
      <c r="D125" s="2" t="s">
        <v>17</v>
      </c>
      <c r="E125" s="10">
        <v>2</v>
      </c>
      <c r="F125" s="10">
        <v>3000</v>
      </c>
      <c r="G125" s="9">
        <f t="shared" si="6"/>
        <v>6000</v>
      </c>
      <c r="H125" s="48"/>
    </row>
    <row r="126" spans="1:8" x14ac:dyDescent="0.25">
      <c r="A126" s="42"/>
      <c r="B126" s="44"/>
      <c r="C126" s="46"/>
      <c r="D126" s="2" t="s">
        <v>10</v>
      </c>
      <c r="E126" s="10">
        <v>30</v>
      </c>
      <c r="F126" s="10">
        <v>130</v>
      </c>
      <c r="G126" s="9">
        <f t="shared" si="6"/>
        <v>3900</v>
      </c>
      <c r="H126" s="48"/>
    </row>
    <row r="127" spans="1:8" ht="24" x14ac:dyDescent="0.25">
      <c r="A127" s="42"/>
      <c r="B127" s="44"/>
      <c r="C127" s="46"/>
      <c r="D127" s="2" t="s">
        <v>16</v>
      </c>
      <c r="E127" s="10">
        <v>4</v>
      </c>
      <c r="F127" s="10">
        <v>900</v>
      </c>
      <c r="G127" s="9">
        <f t="shared" si="6"/>
        <v>3600</v>
      </c>
      <c r="H127" s="48"/>
    </row>
    <row r="128" spans="1:8" x14ac:dyDescent="0.25">
      <c r="A128" s="42">
        <v>5</v>
      </c>
      <c r="B128" s="44" t="s">
        <v>92</v>
      </c>
      <c r="C128" s="46" t="s">
        <v>13</v>
      </c>
      <c r="D128" s="2" t="s">
        <v>9</v>
      </c>
      <c r="E128" s="10">
        <v>4</v>
      </c>
      <c r="F128" s="10">
        <v>1000</v>
      </c>
      <c r="G128" s="9">
        <f t="shared" si="6"/>
        <v>4000</v>
      </c>
      <c r="H128" s="48">
        <v>12700</v>
      </c>
    </row>
    <row r="129" spans="1:8" x14ac:dyDescent="0.25">
      <c r="A129" s="42"/>
      <c r="B129" s="44"/>
      <c r="C129" s="46"/>
      <c r="D129" s="2" t="s">
        <v>10</v>
      </c>
      <c r="E129" s="10">
        <v>21</v>
      </c>
      <c r="F129" s="10">
        <v>130</v>
      </c>
      <c r="G129" s="9">
        <f t="shared" si="6"/>
        <v>2730</v>
      </c>
      <c r="H129" s="48"/>
    </row>
    <row r="130" spans="1:8" ht="24" x14ac:dyDescent="0.25">
      <c r="A130" s="42"/>
      <c r="B130" s="44"/>
      <c r="C130" s="46"/>
      <c r="D130" s="2" t="s">
        <v>11</v>
      </c>
      <c r="E130" s="10">
        <v>2</v>
      </c>
      <c r="F130" s="10">
        <v>3000</v>
      </c>
      <c r="G130" s="9">
        <f t="shared" si="6"/>
        <v>6000</v>
      </c>
      <c r="H130" s="48"/>
    </row>
    <row r="131" spans="1:8" x14ac:dyDescent="0.25">
      <c r="A131" s="42">
        <v>6</v>
      </c>
      <c r="B131" s="44" t="s">
        <v>67</v>
      </c>
      <c r="C131" s="46" t="s">
        <v>66</v>
      </c>
      <c r="D131" s="2" t="s">
        <v>9</v>
      </c>
      <c r="E131" s="10">
        <v>4</v>
      </c>
      <c r="F131" s="10">
        <v>1000</v>
      </c>
      <c r="G131" s="9">
        <f t="shared" si="6"/>
        <v>4000</v>
      </c>
      <c r="H131" s="48">
        <v>19400</v>
      </c>
    </row>
    <row r="132" spans="1:8" ht="24" x14ac:dyDescent="0.25">
      <c r="A132" s="42"/>
      <c r="B132" s="44"/>
      <c r="C132" s="46"/>
      <c r="D132" s="2" t="s">
        <v>16</v>
      </c>
      <c r="E132" s="10">
        <v>4</v>
      </c>
      <c r="F132" s="10">
        <v>800</v>
      </c>
      <c r="G132" s="9">
        <f t="shared" si="6"/>
        <v>3200</v>
      </c>
      <c r="H132" s="48"/>
    </row>
    <row r="133" spans="1:8" x14ac:dyDescent="0.25">
      <c r="A133" s="42"/>
      <c r="B133" s="44"/>
      <c r="C133" s="46"/>
      <c r="D133" s="2" t="s">
        <v>10</v>
      </c>
      <c r="E133" s="10">
        <v>24</v>
      </c>
      <c r="F133" s="10">
        <v>130</v>
      </c>
      <c r="G133" s="9">
        <f t="shared" si="6"/>
        <v>3120</v>
      </c>
      <c r="H133" s="48"/>
    </row>
    <row r="134" spans="1:8" ht="24" x14ac:dyDescent="0.25">
      <c r="A134" s="42"/>
      <c r="B134" s="44"/>
      <c r="C134" s="46"/>
      <c r="D134" s="2" t="s">
        <v>17</v>
      </c>
      <c r="E134" s="10">
        <v>3</v>
      </c>
      <c r="F134" s="10">
        <v>3000</v>
      </c>
      <c r="G134" s="9">
        <f t="shared" si="6"/>
        <v>9000</v>
      </c>
      <c r="H134" s="48"/>
    </row>
    <row r="135" spans="1:8" ht="38.25" x14ac:dyDescent="0.25">
      <c r="A135" s="14">
        <v>7</v>
      </c>
      <c r="B135" s="13" t="s">
        <v>93</v>
      </c>
      <c r="C135" s="12" t="s">
        <v>94</v>
      </c>
      <c r="D135" s="2" t="s">
        <v>22</v>
      </c>
      <c r="E135" s="10">
        <v>40</v>
      </c>
      <c r="F135" s="10">
        <v>250</v>
      </c>
      <c r="G135" s="9">
        <f t="shared" si="6"/>
        <v>10000</v>
      </c>
      <c r="H135" s="11">
        <v>10000</v>
      </c>
    </row>
    <row r="136" spans="1:8" x14ac:dyDescent="0.25">
      <c r="A136" s="42">
        <v>8</v>
      </c>
      <c r="B136" s="44" t="s">
        <v>68</v>
      </c>
      <c r="C136" s="46" t="s">
        <v>66</v>
      </c>
      <c r="D136" s="2" t="s">
        <v>9</v>
      </c>
      <c r="E136" s="10">
        <v>4</v>
      </c>
      <c r="F136" s="10">
        <v>1000</v>
      </c>
      <c r="G136" s="9">
        <f t="shared" si="6"/>
        <v>4000</v>
      </c>
      <c r="H136" s="48">
        <f>G136+G137+G138+G139</f>
        <v>19300</v>
      </c>
    </row>
    <row r="137" spans="1:8" ht="24" x14ac:dyDescent="0.25">
      <c r="A137" s="42"/>
      <c r="B137" s="44"/>
      <c r="C137" s="46"/>
      <c r="D137" s="2" t="s">
        <v>16</v>
      </c>
      <c r="E137" s="10">
        <v>4</v>
      </c>
      <c r="F137" s="10">
        <v>800</v>
      </c>
      <c r="G137" s="9">
        <f t="shared" si="6"/>
        <v>3200</v>
      </c>
      <c r="H137" s="48"/>
    </row>
    <row r="138" spans="1:8" ht="24" x14ac:dyDescent="0.25">
      <c r="A138" s="42"/>
      <c r="B138" s="44"/>
      <c r="C138" s="46"/>
      <c r="D138" s="2" t="s">
        <v>17</v>
      </c>
      <c r="E138" s="10">
        <v>3</v>
      </c>
      <c r="F138" s="10">
        <v>3000</v>
      </c>
      <c r="G138" s="9">
        <f t="shared" si="6"/>
        <v>9000</v>
      </c>
      <c r="H138" s="48"/>
    </row>
    <row r="139" spans="1:8" x14ac:dyDescent="0.25">
      <c r="A139" s="43"/>
      <c r="B139" s="45"/>
      <c r="C139" s="47"/>
      <c r="D139" s="2" t="s">
        <v>10</v>
      </c>
      <c r="E139" s="10">
        <v>24</v>
      </c>
      <c r="F139" s="10">
        <v>130</v>
      </c>
      <c r="G139" s="9">
        <v>3100</v>
      </c>
      <c r="H139" s="49"/>
    </row>
    <row r="140" spans="1:8" ht="15.75" customHeight="1" x14ac:dyDescent="0.25">
      <c r="B140" s="39" t="s">
        <v>70</v>
      </c>
      <c r="C140" s="39"/>
      <c r="D140" s="39"/>
      <c r="E140" s="39"/>
      <c r="F140" s="39"/>
      <c r="G140" s="39"/>
      <c r="H140" s="6">
        <f>SUM(H110:H139)</f>
        <v>119800</v>
      </c>
    </row>
    <row r="142" spans="1:8" ht="17.25" customHeight="1" x14ac:dyDescent="0.3">
      <c r="C142" s="38" t="s">
        <v>95</v>
      </c>
      <c r="D142" s="38"/>
      <c r="E142" s="38"/>
      <c r="F142" s="38"/>
      <c r="G142" s="38"/>
      <c r="H142" s="7">
        <f>SUM(H140,H106,H74,H30)</f>
        <v>686500</v>
      </c>
    </row>
    <row r="144" spans="1:8" ht="15.75" hidden="1" x14ac:dyDescent="0.25">
      <c r="C144" s="36" t="s">
        <v>102</v>
      </c>
      <c r="D144" s="36">
        <v>226</v>
      </c>
      <c r="E144" s="36">
        <v>349</v>
      </c>
      <c r="F144" s="36"/>
      <c r="G144" s="36"/>
    </row>
    <row r="145" spans="4:8" hidden="1" x14ac:dyDescent="0.25">
      <c r="D145" s="37">
        <f>H65+H105</f>
        <v>140000</v>
      </c>
      <c r="E145" s="37">
        <f>H30+229120+125390+H140</f>
        <v>546510</v>
      </c>
      <c r="G145" s="37">
        <f>SUM(D145:F145)</f>
        <v>686510</v>
      </c>
      <c r="H145" s="37">
        <f>G145-H142</f>
        <v>10</v>
      </c>
    </row>
  </sheetData>
  <mergeCells count="123">
    <mergeCell ref="D95:G95"/>
    <mergeCell ref="A136:A139"/>
    <mergeCell ref="B136:B139"/>
    <mergeCell ref="C136:C139"/>
    <mergeCell ref="H136:H139"/>
    <mergeCell ref="C124:C127"/>
    <mergeCell ref="H124:H127"/>
    <mergeCell ref="A128:A130"/>
    <mergeCell ref="B128:B130"/>
    <mergeCell ref="C128:C130"/>
    <mergeCell ref="H128:H130"/>
    <mergeCell ref="A96:A100"/>
    <mergeCell ref="B96:B100"/>
    <mergeCell ref="C96:C100"/>
    <mergeCell ref="H96:H100"/>
    <mergeCell ref="A82:A85"/>
    <mergeCell ref="B82:B85"/>
    <mergeCell ref="C82:C85"/>
    <mergeCell ref="H82:H85"/>
    <mergeCell ref="A131:A134"/>
    <mergeCell ref="B131:B134"/>
    <mergeCell ref="C131:C134"/>
    <mergeCell ref="H131:H134"/>
    <mergeCell ref="B106:G106"/>
    <mergeCell ref="B108:G108"/>
    <mergeCell ref="A110:A114"/>
    <mergeCell ref="B110:B114"/>
    <mergeCell ref="C110:C114"/>
    <mergeCell ref="H110:H114"/>
    <mergeCell ref="A115:A118"/>
    <mergeCell ref="B115:B118"/>
    <mergeCell ref="C115:C118"/>
    <mergeCell ref="H115:H118"/>
    <mergeCell ref="A119:A123"/>
    <mergeCell ref="B119:B123"/>
    <mergeCell ref="C119:C123"/>
    <mergeCell ref="H119:H123"/>
    <mergeCell ref="A124:A127"/>
    <mergeCell ref="B124:B127"/>
    <mergeCell ref="B13:B16"/>
    <mergeCell ref="B74:G74"/>
    <mergeCell ref="B76:G76"/>
    <mergeCell ref="A78:A81"/>
    <mergeCell ref="B78:B81"/>
    <mergeCell ref="C78:C81"/>
    <mergeCell ref="H78:H81"/>
    <mergeCell ref="D70:G70"/>
    <mergeCell ref="A71:A73"/>
    <mergeCell ref="B71:B73"/>
    <mergeCell ref="D71:D73"/>
    <mergeCell ref="H71:H73"/>
    <mergeCell ref="H66:H68"/>
    <mergeCell ref="A27:A28"/>
    <mergeCell ref="B27:B28"/>
    <mergeCell ref="C27:C28"/>
    <mergeCell ref="H27:H28"/>
    <mergeCell ref="D1:H1"/>
    <mergeCell ref="B3:H3"/>
    <mergeCell ref="B5:H5"/>
    <mergeCell ref="B7:G7"/>
    <mergeCell ref="A20:A22"/>
    <mergeCell ref="B20:B22"/>
    <mergeCell ref="C20:C22"/>
    <mergeCell ref="H20:H22"/>
    <mergeCell ref="A17:A19"/>
    <mergeCell ref="B17:B19"/>
    <mergeCell ref="C13:C16"/>
    <mergeCell ref="H13:H16"/>
    <mergeCell ref="C17:C19"/>
    <mergeCell ref="H17:H19"/>
    <mergeCell ref="A10:A12"/>
    <mergeCell ref="B10:B12"/>
    <mergeCell ref="C10:C12"/>
    <mergeCell ref="H10:H12"/>
    <mergeCell ref="A13:A16"/>
    <mergeCell ref="A23:A26"/>
    <mergeCell ref="B23:B26"/>
    <mergeCell ref="C23:C26"/>
    <mergeCell ref="H23:H26"/>
    <mergeCell ref="A101:A104"/>
    <mergeCell ref="B101:B104"/>
    <mergeCell ref="C101:C104"/>
    <mergeCell ref="H101:H104"/>
    <mergeCell ref="A51:A53"/>
    <mergeCell ref="B51:B53"/>
    <mergeCell ref="C51:C53"/>
    <mergeCell ref="H51:H53"/>
    <mergeCell ref="A38:A40"/>
    <mergeCell ref="B38:B40"/>
    <mergeCell ref="C38:C40"/>
    <mergeCell ref="H38:H40"/>
    <mergeCell ref="A86:A94"/>
    <mergeCell ref="B86:B94"/>
    <mergeCell ref="C86:C94"/>
    <mergeCell ref="H86:H94"/>
    <mergeCell ref="A54:A57"/>
    <mergeCell ref="B54:B57"/>
    <mergeCell ref="C54:C57"/>
    <mergeCell ref="H54:H57"/>
    <mergeCell ref="D69:G69"/>
    <mergeCell ref="C142:G142"/>
    <mergeCell ref="B140:G140"/>
    <mergeCell ref="B32:G32"/>
    <mergeCell ref="B30:G30"/>
    <mergeCell ref="A58:A64"/>
    <mergeCell ref="B58:B64"/>
    <mergeCell ref="C58:C64"/>
    <mergeCell ref="H58:H64"/>
    <mergeCell ref="A34:A37"/>
    <mergeCell ref="B34:B37"/>
    <mergeCell ref="C34:C37"/>
    <mergeCell ref="H34:H37"/>
    <mergeCell ref="A41:A44"/>
    <mergeCell ref="B41:B44"/>
    <mergeCell ref="C41:C44"/>
    <mergeCell ref="H41:H44"/>
    <mergeCell ref="A45:A50"/>
    <mergeCell ref="B45:B50"/>
    <mergeCell ref="C45:C50"/>
    <mergeCell ref="H45:H50"/>
    <mergeCell ref="A66:A68"/>
    <mergeCell ref="B66:B68"/>
    <mergeCell ref="C66:C68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1101_спорт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2022-12-16T11:46:54Z</cp:lastPrinted>
  <dcterms:created xsi:type="dcterms:W3CDTF">2019-11-12T11:46:16Z</dcterms:created>
  <dcterms:modified xsi:type="dcterms:W3CDTF">2023-04-21T08:44:47Z</dcterms:modified>
</cp:coreProperties>
</file>