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проекты\"/>
    </mc:Choice>
  </mc:AlternateContent>
  <xr:revisionPtr revIDLastSave="0" documentId="13_ncr:1_{72923159-9FE8-449C-AE94-4A401BE4D9E4}" xr6:coauthVersionLast="46" xr6:coauthVersionMax="46" xr10:uidLastSave="{00000000-0000-0000-0000-000000000000}"/>
  <bookViews>
    <workbookView xWindow="-120" yWindow="-120" windowWidth="29040" windowHeight="15840" xr2:uid="{11E526FA-A095-4D04-94BB-294431780685}"/>
  </bookViews>
  <sheets>
    <sheet name="0801_ИЗМ 01.04.202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3" i="3" l="1"/>
  <c r="H120" i="3"/>
  <c r="H119" i="3"/>
  <c r="H118" i="3"/>
  <c r="H116" i="3"/>
  <c r="H115" i="3"/>
  <c r="H114" i="3"/>
  <c r="H113" i="3"/>
  <c r="H112" i="3"/>
  <c r="H111" i="3"/>
  <c r="H110" i="3"/>
  <c r="H109" i="3"/>
  <c r="I108" i="3"/>
  <c r="H108" i="3"/>
  <c r="H107" i="3"/>
  <c r="H106" i="3"/>
  <c r="H105" i="3"/>
  <c r="I105" i="3" s="1"/>
  <c r="H104" i="3"/>
  <c r="I104" i="3" s="1"/>
  <c r="H103" i="3"/>
  <c r="I103" i="3" s="1"/>
  <c r="I102" i="3"/>
  <c r="H101" i="3"/>
  <c r="I101" i="3" s="1"/>
  <c r="H100" i="3"/>
  <c r="H99" i="3"/>
  <c r="I99" i="3" s="1"/>
  <c r="H98" i="3"/>
  <c r="I98" i="3" s="1"/>
  <c r="H93" i="3"/>
  <c r="I93" i="3" s="1"/>
  <c r="H92" i="3"/>
  <c r="I92" i="3" s="1"/>
  <c r="H91" i="3"/>
  <c r="H90" i="3"/>
  <c r="I89" i="3"/>
  <c r="H89" i="3"/>
  <c r="H88" i="3"/>
  <c r="H87" i="3"/>
  <c r="I86" i="3" s="1"/>
  <c r="H86" i="3"/>
  <c r="H81" i="3"/>
  <c r="H80" i="3"/>
  <c r="I79" i="3"/>
  <c r="H79" i="3"/>
  <c r="H78" i="3"/>
  <c r="I78" i="3" s="1"/>
  <c r="I77" i="3"/>
  <c r="H77" i="3"/>
  <c r="H76" i="3"/>
  <c r="I76" i="3" s="1"/>
  <c r="H75" i="3"/>
  <c r="I75" i="3" s="1"/>
  <c r="H74" i="3"/>
  <c r="I74" i="3" s="1"/>
  <c r="H73" i="3"/>
  <c r="I73" i="3" s="1"/>
  <c r="H72" i="3"/>
  <c r="I72" i="3" s="1"/>
  <c r="H68" i="3"/>
  <c r="I68" i="3" s="1"/>
  <c r="H67" i="3"/>
  <c r="H66" i="3"/>
  <c r="H65" i="3"/>
  <c r="H64" i="3"/>
  <c r="H63" i="3"/>
  <c r="H62" i="3"/>
  <c r="H61" i="3"/>
  <c r="H60" i="3"/>
  <c r="P17" i="3" s="1"/>
  <c r="H59" i="3"/>
  <c r="I59" i="3" s="1"/>
  <c r="I53" i="3"/>
  <c r="I49" i="3"/>
  <c r="H44" i="3"/>
  <c r="I44" i="3" s="1"/>
  <c r="I43" i="3"/>
  <c r="H43" i="3"/>
  <c r="H40" i="3"/>
  <c r="I40" i="3" s="1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19" i="3"/>
  <c r="I19" i="3" s="1"/>
  <c r="H16" i="3"/>
  <c r="I16" i="3" s="1"/>
  <c r="H15" i="3"/>
  <c r="H14" i="3"/>
  <c r="H12" i="3"/>
  <c r="H11" i="3"/>
  <c r="H10" i="3"/>
  <c r="I22" i="3" l="1"/>
  <c r="I60" i="3"/>
  <c r="I10" i="3"/>
  <c r="I25" i="3"/>
  <c r="I117" i="3"/>
  <c r="Q17" i="3"/>
  <c r="I90" i="3"/>
  <c r="I94" i="3"/>
  <c r="I62" i="3"/>
  <c r="I14" i="3"/>
  <c r="I80" i="3"/>
  <c r="I28" i="3"/>
  <c r="Q16" i="3"/>
  <c r="I35" i="3"/>
  <c r="I66" i="3"/>
  <c r="I109" i="3"/>
  <c r="I113" i="3"/>
  <c r="P16" i="3"/>
  <c r="P18" i="3" s="1"/>
  <c r="O16" i="3"/>
  <c r="I121" i="3"/>
  <c r="R16" i="3"/>
  <c r="O17" i="3"/>
  <c r="R17" i="3"/>
  <c r="I55" i="3" l="1"/>
  <c r="Q18" i="3"/>
  <c r="I82" i="3"/>
  <c r="S17" i="3"/>
  <c r="R18" i="3"/>
  <c r="O18" i="3"/>
  <c r="S16" i="3"/>
  <c r="S18" i="3" l="1"/>
</calcChain>
</file>

<file path=xl/sharedStrings.xml><?xml version="1.0" encoding="utf-8"?>
<sst xmlns="http://schemas.openxmlformats.org/spreadsheetml/2006/main" count="91" uniqueCount="59">
  <si>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</si>
  <si>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</si>
  <si>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</si>
  <si>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</si>
  <si>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</si>
  <si>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</si>
  <si>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</si>
  <si>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</si>
  <si>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</si>
  <si>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</si>
  <si>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</si>
  <si>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</si>
  <si>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Итого лимит финансирования на четвертый квартал</t>
  </si>
  <si>
    <t>экскурсия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</si>
  <si>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</si>
  <si>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</si>
  <si>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</si>
  <si>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</si>
  <si>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</si>
  <si>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</si>
  <si>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</si>
  <si>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</si>
  <si>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</si>
  <si>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</si>
  <si>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</si>
  <si>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</si>
  <si>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</si>
  <si>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</si>
  <si>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</si>
  <si>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</si>
  <si>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</si>
  <si>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</si>
  <si>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</si>
  <si>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</si>
  <si>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</si>
  <si>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</si>
  <si>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</si>
  <si>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 xml:space="preserve"> Перечень праздничных и иных зрелищных мероприятий, проводимых за счёт средств бюджета МО МО Автово в 2021 году
</t>
  </si>
  <si>
    <t>Первый квартал (январь – март) 2021 года</t>
  </si>
  <si>
    <t>Лимит финансирования на  2021 года (в рублях)</t>
  </si>
  <si>
    <t>Второй квартал (апрель – июнь) 2021 года</t>
  </si>
  <si>
    <t>Четвертый квартал (октябрь - декабрь) 2021 года</t>
  </si>
  <si>
    <t>Общий объем финансирования на 2021 год</t>
  </si>
  <si>
    <t>Мероприятие, посвящённое Международному дню защиты детей 
(1 июня)</t>
  </si>
  <si>
    <t>2. Приобретение сувенирной (подарочной ) продукции (книги)</t>
  </si>
  <si>
    <t xml:space="preserve">1. Организация праздничного мероприятия (концерт в
музее «А.Ахматова
«Серебряный век»)
</t>
  </si>
  <si>
    <t xml:space="preserve">2.  Организация праздничного мероприятия в
музее «А.Ахматова «Серебряный век» </t>
  </si>
  <si>
    <t xml:space="preserve">3. Организация автобусных экскурсий для ветеранов из числа жителей МО Автово
</t>
  </si>
  <si>
    <t>4. Организация праздничного уличного мероприятия для  жителей Автово</t>
  </si>
  <si>
    <t>Мероприятия, посвящённые Дню полного освобождения Ленинграда от фашистской блокады (27 января)</t>
  </si>
  <si>
    <t>1. Организация просмотра кинофильма. Приобретение билетов в кино</t>
  </si>
  <si>
    <t>Третий квартал (июль - сентябрь) 2021 года</t>
  </si>
  <si>
    <t xml:space="preserve">1 кв. </t>
  </si>
  <si>
    <t>2 кв</t>
  </si>
  <si>
    <t xml:space="preserve">3 кв </t>
  </si>
  <si>
    <t>4 кв</t>
  </si>
  <si>
    <t>всего</t>
  </si>
  <si>
    <t>Общий объем финансирования на 2021 год – 2 052 000  рублей</t>
  </si>
  <si>
    <t>Приложение к постановлению местной администрации
МО МО Автово от 05 апреля 2021 года № 16-п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</si>
</sst>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7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0" fontId="6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4" fontId="3" fillId="2" borderId="1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wrapText="1" shrinkToFit="1"/>
    </xf>
    <xf numFmtId="0" fontId="3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wrapText="1" shrinkToFi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wrapText="1" shrinkToFit="1"/>
    </xf>
    <xf numFmtId="0" fontId="3" fillId="2" borderId="35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wrapText="1" shrinkToFit="1"/>
    </xf>
    <xf numFmtId="0" fontId="3" fillId="2" borderId="11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wrapText="1" shrinkToFi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 shrinkToFit="1"/>
    </xf>
    <xf numFmtId="4" fontId="3" fillId="2" borderId="14" xfId="0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/>
    <xf numFmtId="0" fontId="4" fillId="0" borderId="47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3" fillId="0" borderId="56" xfId="0" applyFont="1" applyFill="1" applyBorder="1" applyAlignment="1">
      <alignment horizontal="center" vertical="distributed"/>
    </xf>
    <xf numFmtId="4" fontId="3" fillId="0" borderId="32" xfId="0" applyNumberFormat="1" applyFont="1" applyFill="1" applyBorder="1" applyAlignment="1">
      <alignment horizontal="center" vertical="distributed"/>
    </xf>
    <xf numFmtId="0" fontId="5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wrapText="1" shrinkToFit="1"/>
    </xf>
    <xf numFmtId="4" fontId="2" fillId="0" borderId="13" xfId="0" applyNumberFormat="1" applyFont="1" applyFill="1" applyBorder="1" applyAlignment="1">
      <alignment horizontal="right" vertical="distributed" wrapText="1" shrinkToFit="1"/>
    </xf>
    <xf numFmtId="0" fontId="5" fillId="0" borderId="26" xfId="0" applyFont="1" applyFill="1" applyBorder="1" applyAlignment="1">
      <alignment horizontal="center" wrapText="1" shrinkToFit="1"/>
    </xf>
    <xf numFmtId="0" fontId="5" fillId="0" borderId="5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5" fillId="0" borderId="12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4" fontId="10" fillId="0" borderId="0" xfId="0" applyNumberFormat="1" applyFont="1" applyFill="1"/>
    <xf numFmtId="0" fontId="4" fillId="0" borderId="47" xfId="0" applyFont="1" applyFill="1" applyBorder="1" applyAlignment="1">
      <alignment horizontal="justify" vertical="center"/>
    </xf>
    <xf numFmtId="0" fontId="4" fillId="0" borderId="48" xfId="0" applyFont="1" applyFill="1" applyBorder="1" applyAlignment="1">
      <alignment horizontal="justify" vertical="center" wrapText="1" shrinkToFit="1"/>
    </xf>
    <xf numFmtId="0" fontId="5" fillId="0" borderId="49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wrapText="1"/>
    </xf>
    <xf numFmtId="0" fontId="4" fillId="0" borderId="22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justify" wrapText="1"/>
    </xf>
    <xf numFmtId="0" fontId="5" fillId="0" borderId="26" xfId="0" applyFont="1" applyFill="1" applyBorder="1" applyAlignment="1">
      <alignment horizontal="justify" vertical="center" wrapText="1" shrinkToFit="1"/>
    </xf>
    <xf numFmtId="0" fontId="5" fillId="0" borderId="23" xfId="0" applyFont="1" applyFill="1" applyBorder="1" applyAlignment="1">
      <alignment horizontal="justify" vertical="center" wrapText="1" shrinkToFit="1"/>
    </xf>
    <xf numFmtId="0" fontId="5" fillId="0" borderId="24" xfId="0" applyFont="1" applyFill="1" applyBorder="1" applyAlignment="1">
      <alignment horizontal="justify" wrapText="1"/>
    </xf>
    <xf numFmtId="0" fontId="5" fillId="0" borderId="23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 wrapText="1"/>
    </xf>
    <xf numFmtId="0" fontId="5" fillId="0" borderId="56" xfId="0" applyFont="1" applyFill="1" applyBorder="1" applyAlignment="1">
      <alignment horizontal="left" vertical="distributed" wrapText="1"/>
    </xf>
    <xf numFmtId="0" fontId="5" fillId="0" borderId="29" xfId="0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4" fontId="2" fillId="0" borderId="13" xfId="0" applyNumberFormat="1" applyFont="1" applyFill="1" applyBorder="1" applyAlignment="1">
      <alignment vertical="center" wrapText="1" shrinkToFi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3" fillId="0" borderId="56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4" fontId="2" fillId="0" borderId="7" xfId="0" applyNumberFormat="1" applyFont="1" applyFill="1" applyBorder="1" applyAlignment="1">
      <alignment vertical="center" wrapText="1" shrinkToFi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 wrapText="1" shrinkToFi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justify" wrapText="1" shrinkToFit="1"/>
    </xf>
    <xf numFmtId="0" fontId="5" fillId="0" borderId="65" xfId="0" applyFont="1" applyFill="1" applyBorder="1" applyAlignment="1">
      <alignment wrapText="1"/>
    </xf>
    <xf numFmtId="4" fontId="3" fillId="0" borderId="3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4" fontId="2" fillId="0" borderId="56" xfId="0" applyNumberFormat="1" applyFont="1" applyBorder="1" applyAlignment="1">
      <alignment horizontal="right" vertical="center" wrapText="1" shrinkToFit="1"/>
    </xf>
    <xf numFmtId="4" fontId="2" fillId="0" borderId="36" xfId="0" applyNumberFormat="1" applyFont="1" applyBorder="1" applyAlignment="1">
      <alignment horizontal="right" vertical="center" wrapText="1" shrinkToFit="1"/>
    </xf>
    <xf numFmtId="4" fontId="2" fillId="0" borderId="27" xfId="0" applyNumberFormat="1" applyFont="1" applyBorder="1" applyAlignment="1">
      <alignment horizontal="right" vertical="center" wrapText="1" shrinkToFi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51" xfId="0" applyFont="1" applyBorder="1" applyAlignment="1">
      <alignment wrapText="1" shrinkToFit="1"/>
    </xf>
    <xf numFmtId="0" fontId="7" fillId="0" borderId="0" xfId="0" applyFont="1" applyFill="1" applyBorder="1" applyAlignment="1">
      <alignment horizont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2" fillId="0" borderId="43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4" fontId="2" fillId="0" borderId="24" xfId="0" applyNumberFormat="1" applyFont="1" applyFill="1" applyBorder="1" applyAlignment="1">
      <alignment horizontal="right" vertical="center" wrapText="1" shrinkToFit="1"/>
    </xf>
    <xf numFmtId="4" fontId="2" fillId="0" borderId="36" xfId="0" applyNumberFormat="1" applyFont="1" applyFill="1" applyBorder="1" applyAlignment="1">
      <alignment horizontal="right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0" fontId="5" fillId="0" borderId="56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4" fontId="2" fillId="0" borderId="63" xfId="0" applyNumberFormat="1" applyFont="1" applyFill="1" applyBorder="1" applyAlignment="1">
      <alignment vertical="center" wrapText="1" shrinkToFit="1"/>
    </xf>
    <xf numFmtId="0" fontId="0" fillId="0" borderId="60" xfId="0" applyFill="1" applyBorder="1" applyAlignment="1">
      <alignment vertical="center" wrapText="1" shrinkToFit="1"/>
    </xf>
    <xf numFmtId="0" fontId="0" fillId="0" borderId="53" xfId="0" applyFill="1" applyBorder="1" applyAlignment="1">
      <alignment vertical="center" wrapText="1" shrinkToFi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0" fontId="2" fillId="2" borderId="15" xfId="0" applyFont="1" applyFill="1" applyBorder="1" applyAlignment="1">
      <alignment vertical="center" wrapText="1" shrinkToFit="1"/>
    </xf>
    <xf numFmtId="0" fontId="7" fillId="0" borderId="51" xfId="0" applyFont="1" applyFill="1" applyBorder="1" applyAlignment="1">
      <alignment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4" fontId="2" fillId="0" borderId="2" xfId="0" applyNumberFormat="1" applyFont="1" applyFill="1" applyBorder="1" applyAlignment="1">
      <alignment vertical="center" wrapText="1" shrinkToFit="1"/>
    </xf>
    <xf numFmtId="4" fontId="2" fillId="0" borderId="15" xfId="0" applyNumberFormat="1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4" fontId="2" fillId="0" borderId="7" xfId="0" applyNumberFormat="1" applyFont="1" applyFill="1" applyBorder="1" applyAlignment="1">
      <alignment vertical="center" wrapText="1" shrinkToFit="1"/>
    </xf>
    <xf numFmtId="4" fontId="2" fillId="0" borderId="4" xfId="0" applyNumberFormat="1" applyFont="1" applyFill="1" applyBorder="1" applyAlignment="1">
      <alignment vertical="center" wrapText="1" shrinkToFit="1"/>
    </xf>
    <xf numFmtId="0" fontId="7" fillId="0" borderId="44" xfId="0" applyFont="1" applyFill="1" applyBorder="1" applyAlignment="1">
      <alignment wrapText="1" shrinkToFit="1"/>
    </xf>
    <xf numFmtId="0" fontId="7" fillId="0" borderId="0" xfId="0" applyFont="1" applyFill="1" applyAlignment="1">
      <alignment horizont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12" fillId="0" borderId="0" xfId="0" applyFont="1" applyFill="1" applyAlignment="1">
      <alignment wrapText="1"/>
    </xf>
    <xf numFmtId="0" fontId="4" fillId="0" borderId="31" xfId="0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vertical="center" wrapText="1" shrinkToFit="1"/>
    </xf>
    <xf numFmtId="0" fontId="3" fillId="0" borderId="29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30" xfId="0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1D67-4A42-4B00-8580-7B3EC2471C3D}">
  <dimension ref="B1:S123"/>
  <sheetViews>
    <sheetView tabSelected="1" zoomScaleNormal="100" workbookViewId="0">
      <selection activeCell="C7" sqref="C7:H7"/>
    </sheetView>
  </sheetViews>
  <sheetFormatPr defaultRowHeight="15" x14ac:dyDescent="0.25"/>
  <cols>
    <col min="2" max="2" width="5.140625" customWidth="1"/>
    <col min="3" max="3" width="26" customWidth="1"/>
    <col min="4" max="4" width="27.85546875" customWidth="1"/>
    <col min="5" max="5" width="11.140625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8" width="10" hidden="1" customWidth="1"/>
    <col min="19" max="19" width="11.42578125" hidden="1" customWidth="1"/>
  </cols>
  <sheetData>
    <row r="1" spans="2:19" ht="90.75" customHeight="1" x14ac:dyDescent="0.25">
      <c r="E1" s="208" t="s">
        <v>58</v>
      </c>
      <c r="F1" s="208"/>
      <c r="G1" s="209"/>
      <c r="H1" s="209"/>
      <c r="I1" s="209"/>
    </row>
    <row r="3" spans="2:19" ht="48" customHeight="1" x14ac:dyDescent="0.3">
      <c r="C3" s="210" t="s">
        <v>37</v>
      </c>
      <c r="D3" s="210"/>
      <c r="E3" s="210"/>
      <c r="F3" s="210"/>
      <c r="G3" s="211"/>
      <c r="H3" s="211"/>
      <c r="I3" s="211"/>
    </row>
    <row r="5" spans="2:19" ht="17.25" x14ac:dyDescent="0.3">
      <c r="C5" s="210" t="s">
        <v>57</v>
      </c>
      <c r="D5" s="210"/>
      <c r="E5" s="210"/>
      <c r="F5" s="210"/>
      <c r="G5" s="211"/>
      <c r="H5" s="211"/>
      <c r="I5" s="211"/>
    </row>
    <row r="6" spans="2:19" ht="15.75" x14ac:dyDescent="0.25">
      <c r="C6" s="2"/>
      <c r="D6" s="2"/>
      <c r="E6" s="2"/>
      <c r="F6" s="2"/>
    </row>
    <row r="7" spans="2:19" x14ac:dyDescent="0.25">
      <c r="C7" s="212" t="s">
        <v>38</v>
      </c>
      <c r="D7" s="213"/>
      <c r="E7" s="213"/>
      <c r="F7" s="213"/>
      <c r="G7" s="213"/>
      <c r="H7" s="213"/>
    </row>
    <row r="8" spans="2:19" ht="15.75" thickBot="1" x14ac:dyDescent="0.3"/>
    <row r="9" spans="2:19" ht="48.75" thickBot="1" x14ac:dyDescent="0.3">
      <c r="B9" s="27" t="s">
        <v>1</v>
      </c>
      <c r="C9" s="1" t="s">
        <v>0</v>
      </c>
      <c r="D9" s="41" t="s">
        <v>7</v>
      </c>
      <c r="E9" s="44" t="s">
        <v>2</v>
      </c>
      <c r="F9" s="41" t="s">
        <v>3</v>
      </c>
      <c r="G9" s="42" t="s">
        <v>4</v>
      </c>
      <c r="H9" s="43" t="s">
        <v>5</v>
      </c>
      <c r="I9" s="21" t="s">
        <v>39</v>
      </c>
    </row>
    <row r="10" spans="2:19" ht="60" x14ac:dyDescent="0.25">
      <c r="B10" s="214">
        <v>1</v>
      </c>
      <c r="C10" s="217" t="s">
        <v>49</v>
      </c>
      <c r="D10" s="167" t="s">
        <v>45</v>
      </c>
      <c r="E10" s="49" t="s">
        <v>9</v>
      </c>
      <c r="F10" s="47">
        <v>1</v>
      </c>
      <c r="G10" s="54">
        <v>24000</v>
      </c>
      <c r="H10" s="45">
        <f>F10*G10</f>
        <v>24000</v>
      </c>
      <c r="I10" s="220">
        <f>SUM(H10:H13)</f>
        <v>250000</v>
      </c>
      <c r="J10">
        <v>226</v>
      </c>
    </row>
    <row r="11" spans="2:19" x14ac:dyDescent="0.25">
      <c r="B11" s="215"/>
      <c r="C11" s="218"/>
      <c r="D11" s="160" t="s">
        <v>14</v>
      </c>
      <c r="E11" s="50" t="s">
        <v>6</v>
      </c>
      <c r="F11" s="48">
        <v>650</v>
      </c>
      <c r="G11" s="55">
        <v>40</v>
      </c>
      <c r="H11" s="46">
        <f t="shared" ref="H11:H12" si="0">F11*G11</f>
        <v>26000</v>
      </c>
      <c r="I11" s="221"/>
      <c r="J11">
        <v>226</v>
      </c>
    </row>
    <row r="12" spans="2:19" x14ac:dyDescent="0.25">
      <c r="B12" s="215"/>
      <c r="C12" s="218"/>
      <c r="D12" s="223" t="s">
        <v>15</v>
      </c>
      <c r="E12" s="225" t="s">
        <v>6</v>
      </c>
      <c r="F12" s="227">
        <v>400</v>
      </c>
      <c r="G12" s="228">
        <v>500</v>
      </c>
      <c r="H12" s="230">
        <f t="shared" si="0"/>
        <v>200000</v>
      </c>
      <c r="I12" s="221"/>
      <c r="J12">
        <v>226</v>
      </c>
    </row>
    <row r="13" spans="2:19" ht="15.75" thickBot="1" x14ac:dyDescent="0.3">
      <c r="B13" s="216"/>
      <c r="C13" s="219"/>
      <c r="D13" s="224"/>
      <c r="E13" s="226"/>
      <c r="F13" s="216"/>
      <c r="G13" s="229"/>
      <c r="H13" s="231"/>
      <c r="I13" s="222"/>
      <c r="J13">
        <v>226</v>
      </c>
    </row>
    <row r="14" spans="2:19" ht="24" x14ac:dyDescent="0.25">
      <c r="B14" s="232">
        <v>2</v>
      </c>
      <c r="C14" s="234" t="s">
        <v>16</v>
      </c>
      <c r="D14" s="161" t="s">
        <v>17</v>
      </c>
      <c r="E14" s="51" t="s">
        <v>6</v>
      </c>
      <c r="F14" s="28">
        <v>8</v>
      </c>
      <c r="G14" s="56">
        <v>1750</v>
      </c>
      <c r="H14" s="58">
        <f>F14*G14</f>
        <v>14000</v>
      </c>
      <c r="I14" s="236">
        <f>H14+H15</f>
        <v>18000</v>
      </c>
      <c r="J14">
        <v>349</v>
      </c>
    </row>
    <row r="15" spans="2:19" ht="28.5" customHeight="1" thickBot="1" x14ac:dyDescent="0.3">
      <c r="B15" s="233"/>
      <c r="C15" s="235"/>
      <c r="D15" s="168" t="s">
        <v>18</v>
      </c>
      <c r="E15" s="52" t="s">
        <v>6</v>
      </c>
      <c r="F15" s="53">
        <v>8</v>
      </c>
      <c r="G15" s="57">
        <v>500</v>
      </c>
      <c r="H15" s="59">
        <f>F15*G15</f>
        <v>4000</v>
      </c>
      <c r="I15" s="237"/>
      <c r="J15">
        <v>226</v>
      </c>
      <c r="N15" s="164"/>
      <c r="O15" s="164" t="s">
        <v>52</v>
      </c>
      <c r="P15" s="164" t="s">
        <v>53</v>
      </c>
      <c r="Q15" s="164" t="s">
        <v>54</v>
      </c>
      <c r="R15" s="164" t="s">
        <v>55</v>
      </c>
      <c r="S15" s="164" t="s">
        <v>56</v>
      </c>
    </row>
    <row r="16" spans="2:19" x14ac:dyDescent="0.25">
      <c r="B16" s="232">
        <v>3</v>
      </c>
      <c r="C16" s="234" t="s">
        <v>19</v>
      </c>
      <c r="D16" s="240" t="s">
        <v>21</v>
      </c>
      <c r="E16" s="243" t="s">
        <v>6</v>
      </c>
      <c r="F16" s="215">
        <v>250</v>
      </c>
      <c r="G16" s="245">
        <v>200</v>
      </c>
      <c r="H16" s="247">
        <f>F16*G16</f>
        <v>50000</v>
      </c>
      <c r="I16" s="236">
        <f>H16+H17+H18</f>
        <v>50000</v>
      </c>
      <c r="N16" s="164">
        <v>226</v>
      </c>
      <c r="O16" s="165">
        <f>I10+H15+I16+I19</f>
        <v>394000</v>
      </c>
      <c r="P16" s="165">
        <f>I59+H61+I62+I66+I68</f>
        <v>760000</v>
      </c>
      <c r="Q16" s="165">
        <f>H86+H88+I89+H91</f>
        <v>524000</v>
      </c>
      <c r="R16" s="165" t="e">
        <f>I98+H100+#REF!+#REF!+#REF!</f>
        <v>#REF!</v>
      </c>
      <c r="S16" s="165" t="e">
        <f>O16+P16+Q16+R16</f>
        <v>#REF!</v>
      </c>
    </row>
    <row r="17" spans="2:19" x14ac:dyDescent="0.25">
      <c r="B17" s="233"/>
      <c r="C17" s="235"/>
      <c r="D17" s="241"/>
      <c r="E17" s="243"/>
      <c r="F17" s="215"/>
      <c r="G17" s="245"/>
      <c r="H17" s="247"/>
      <c r="I17" s="237"/>
      <c r="J17">
        <v>226</v>
      </c>
      <c r="N17" s="164">
        <v>349</v>
      </c>
      <c r="O17" s="165">
        <f>H14</f>
        <v>14000</v>
      </c>
      <c r="P17" s="165">
        <f>H60</f>
        <v>14000</v>
      </c>
      <c r="Q17" s="165">
        <f>H87+H90</f>
        <v>308000</v>
      </c>
      <c r="R17" s="165" t="e">
        <f>H99+#REF!</f>
        <v>#REF!</v>
      </c>
      <c r="S17" s="165" t="e">
        <f>O17+P17+Q17+R17</f>
        <v>#REF!</v>
      </c>
    </row>
    <row r="18" spans="2:19" ht="15" customHeight="1" thickBot="1" x14ac:dyDescent="0.3">
      <c r="B18" s="238"/>
      <c r="C18" s="239"/>
      <c r="D18" s="242"/>
      <c r="E18" s="244"/>
      <c r="F18" s="216"/>
      <c r="G18" s="246"/>
      <c r="H18" s="231"/>
      <c r="I18" s="248"/>
      <c r="N18" s="164"/>
      <c r="O18" s="165">
        <f>O16+O17</f>
        <v>408000</v>
      </c>
      <c r="P18" s="165">
        <f t="shared" ref="P18:S18" si="1">P16+P17</f>
        <v>774000</v>
      </c>
      <c r="Q18" s="165">
        <f t="shared" si="1"/>
        <v>832000</v>
      </c>
      <c r="R18" s="165" t="e">
        <f t="shared" si="1"/>
        <v>#REF!</v>
      </c>
      <c r="S18" s="165" t="e">
        <f t="shared" si="1"/>
        <v>#REF!</v>
      </c>
    </row>
    <row r="19" spans="2:19" x14ac:dyDescent="0.25">
      <c r="B19" s="232">
        <v>4</v>
      </c>
      <c r="C19" s="234" t="s">
        <v>20</v>
      </c>
      <c r="D19" s="240" t="s">
        <v>22</v>
      </c>
      <c r="E19" s="270" t="s">
        <v>6</v>
      </c>
      <c r="F19" s="214">
        <v>450</v>
      </c>
      <c r="G19" s="271">
        <v>200</v>
      </c>
      <c r="H19" s="272">
        <f>F19*G19</f>
        <v>90000</v>
      </c>
      <c r="I19" s="236">
        <f>H19+H20+H21</f>
        <v>90000</v>
      </c>
    </row>
    <row r="20" spans="2:19" x14ac:dyDescent="0.25">
      <c r="B20" s="233"/>
      <c r="C20" s="235"/>
      <c r="D20" s="241"/>
      <c r="E20" s="243"/>
      <c r="F20" s="215"/>
      <c r="G20" s="245"/>
      <c r="H20" s="247"/>
      <c r="I20" s="237"/>
      <c r="J20">
        <v>226</v>
      </c>
    </row>
    <row r="21" spans="2:19" ht="21.75" customHeight="1" thickBot="1" x14ac:dyDescent="0.3">
      <c r="B21" s="238"/>
      <c r="C21" s="239"/>
      <c r="D21" s="242"/>
      <c r="E21" s="244"/>
      <c r="F21" s="216"/>
      <c r="G21" s="246"/>
      <c r="H21" s="231"/>
      <c r="I21" s="248"/>
    </row>
    <row r="22" spans="2:19" ht="15.75" hidden="1" thickBot="1" x14ac:dyDescent="0.3">
      <c r="B22" s="264">
        <v>5</v>
      </c>
      <c r="C22" s="256"/>
      <c r="D22" s="267"/>
      <c r="E22" s="171"/>
      <c r="F22" s="10"/>
      <c r="G22" s="9"/>
      <c r="H22" s="38">
        <f t="shared" ref="H22:H39" si="2">F22*G22</f>
        <v>0</v>
      </c>
      <c r="I22" s="249">
        <f>H22+H23+H24</f>
        <v>0</v>
      </c>
    </row>
    <row r="23" spans="2:19" ht="15.75" hidden="1" thickBot="1" x14ac:dyDescent="0.3">
      <c r="B23" s="265"/>
      <c r="C23" s="266"/>
      <c r="D23" s="268"/>
      <c r="E23" s="22"/>
      <c r="F23" s="29"/>
      <c r="G23" s="40"/>
      <c r="H23" s="38">
        <f t="shared" si="2"/>
        <v>0</v>
      </c>
      <c r="I23" s="269"/>
    </row>
    <row r="24" spans="2:19" ht="15.75" hidden="1" thickBot="1" x14ac:dyDescent="0.3">
      <c r="B24" s="265"/>
      <c r="C24" s="266"/>
      <c r="D24" s="268"/>
      <c r="E24" s="22"/>
      <c r="F24" s="29"/>
      <c r="G24" s="40"/>
      <c r="H24" s="38">
        <f t="shared" si="2"/>
        <v>0</v>
      </c>
      <c r="I24" s="269"/>
    </row>
    <row r="25" spans="2:19" ht="15.75" hidden="1" thickBot="1" x14ac:dyDescent="0.3">
      <c r="B25" s="232">
        <v>6</v>
      </c>
      <c r="C25" s="256"/>
      <c r="D25" s="260"/>
      <c r="E25" s="171"/>
      <c r="F25" s="15"/>
      <c r="G25" s="15"/>
      <c r="H25" s="33">
        <f>F25*G25</f>
        <v>0</v>
      </c>
      <c r="I25" s="249">
        <f>H25+H26+H27</f>
        <v>0</v>
      </c>
    </row>
    <row r="26" spans="2:19" ht="15.75" hidden="1" thickBot="1" x14ac:dyDescent="0.3">
      <c r="B26" s="253"/>
      <c r="C26" s="257"/>
      <c r="D26" s="261"/>
      <c r="E26" s="172"/>
      <c r="F26" s="3"/>
      <c r="G26" s="3"/>
      <c r="H26" s="34">
        <f t="shared" si="2"/>
        <v>0</v>
      </c>
      <c r="I26" s="250"/>
    </row>
    <row r="27" spans="2:19" ht="129" hidden="1" customHeight="1" thickBot="1" x14ac:dyDescent="0.3">
      <c r="B27" s="255"/>
      <c r="C27" s="259"/>
      <c r="D27" s="263"/>
      <c r="E27" s="177"/>
      <c r="F27" s="6"/>
      <c r="G27" s="6"/>
      <c r="H27" s="30">
        <f t="shared" si="2"/>
        <v>0</v>
      </c>
      <c r="I27" s="252"/>
    </row>
    <row r="28" spans="2:19" ht="15.75" hidden="1" thickBot="1" x14ac:dyDescent="0.3">
      <c r="B28" s="232">
        <v>7</v>
      </c>
      <c r="C28" s="256"/>
      <c r="D28" s="260"/>
      <c r="E28" s="171"/>
      <c r="F28" s="15"/>
      <c r="G28" s="15"/>
      <c r="H28" s="33">
        <f t="shared" si="2"/>
        <v>0</v>
      </c>
      <c r="I28" s="249">
        <f>H28+H29+H34+H30+H31+H32+H33</f>
        <v>0</v>
      </c>
    </row>
    <row r="29" spans="2:19" ht="15.75" hidden="1" thickBot="1" x14ac:dyDescent="0.3">
      <c r="B29" s="253"/>
      <c r="C29" s="257"/>
      <c r="D29" s="261"/>
      <c r="E29" s="172"/>
      <c r="F29" s="3"/>
      <c r="G29" s="3"/>
      <c r="H29" s="34">
        <f t="shared" si="2"/>
        <v>0</v>
      </c>
      <c r="I29" s="250"/>
    </row>
    <row r="30" spans="2:19" ht="15.75" hidden="1" thickBot="1" x14ac:dyDescent="0.3">
      <c r="B30" s="254"/>
      <c r="C30" s="258"/>
      <c r="D30" s="262"/>
      <c r="E30" s="177"/>
      <c r="F30" s="11"/>
      <c r="G30" s="11"/>
      <c r="H30" s="39">
        <f t="shared" si="2"/>
        <v>0</v>
      </c>
      <c r="I30" s="251"/>
    </row>
    <row r="31" spans="2:19" ht="15.75" hidden="1" thickBot="1" x14ac:dyDescent="0.3">
      <c r="B31" s="254"/>
      <c r="C31" s="258"/>
      <c r="D31" s="262"/>
      <c r="E31" s="176"/>
      <c r="F31" s="11"/>
      <c r="G31" s="11"/>
      <c r="H31" s="39">
        <f t="shared" si="2"/>
        <v>0</v>
      </c>
      <c r="I31" s="251"/>
    </row>
    <row r="32" spans="2:19" ht="15.75" hidden="1" thickBot="1" x14ac:dyDescent="0.3">
      <c r="B32" s="254"/>
      <c r="C32" s="258"/>
      <c r="D32" s="262"/>
      <c r="E32" s="176"/>
      <c r="F32" s="11"/>
      <c r="G32" s="11"/>
      <c r="H32" s="39">
        <f t="shared" si="2"/>
        <v>0</v>
      </c>
      <c r="I32" s="251"/>
    </row>
    <row r="33" spans="2:9" ht="15.75" hidden="1" thickBot="1" x14ac:dyDescent="0.3">
      <c r="B33" s="254"/>
      <c r="C33" s="258"/>
      <c r="D33" s="262"/>
      <c r="E33" s="177"/>
      <c r="F33" s="11"/>
      <c r="G33" s="11"/>
      <c r="H33" s="39">
        <f t="shared" si="2"/>
        <v>0</v>
      </c>
      <c r="I33" s="251"/>
    </row>
    <row r="34" spans="2:9" ht="41.25" hidden="1" customHeight="1" thickBot="1" x14ac:dyDescent="0.3">
      <c r="B34" s="255"/>
      <c r="C34" s="259"/>
      <c r="D34" s="263"/>
      <c r="E34" s="177"/>
      <c r="F34" s="6"/>
      <c r="G34" s="6"/>
      <c r="H34" s="30">
        <f t="shared" si="2"/>
        <v>0</v>
      </c>
      <c r="I34" s="252"/>
    </row>
    <row r="35" spans="2:9" ht="15.75" hidden="1" thickBot="1" x14ac:dyDescent="0.3">
      <c r="B35" s="232">
        <v>8</v>
      </c>
      <c r="C35" s="256"/>
      <c r="D35" s="260"/>
      <c r="E35" s="171"/>
      <c r="F35" s="15"/>
      <c r="G35" s="15"/>
      <c r="H35" s="33">
        <f t="shared" si="2"/>
        <v>0</v>
      </c>
      <c r="I35" s="249">
        <f>H35+H36+H39+H37+H38</f>
        <v>0</v>
      </c>
    </row>
    <row r="36" spans="2:9" ht="15.75" hidden="1" thickBot="1" x14ac:dyDescent="0.3">
      <c r="B36" s="253"/>
      <c r="C36" s="257"/>
      <c r="D36" s="261"/>
      <c r="E36" s="172"/>
      <c r="F36" s="3"/>
      <c r="G36" s="3"/>
      <c r="H36" s="34">
        <f t="shared" si="2"/>
        <v>0</v>
      </c>
      <c r="I36" s="250"/>
    </row>
    <row r="37" spans="2:9" ht="15.75" hidden="1" thickBot="1" x14ac:dyDescent="0.3">
      <c r="B37" s="254"/>
      <c r="C37" s="258"/>
      <c r="D37" s="262"/>
      <c r="E37" s="176"/>
      <c r="F37" s="11"/>
      <c r="G37" s="11"/>
      <c r="H37" s="39">
        <f t="shared" si="2"/>
        <v>0</v>
      </c>
      <c r="I37" s="251"/>
    </row>
    <row r="38" spans="2:9" ht="15.75" hidden="1" thickBot="1" x14ac:dyDescent="0.3">
      <c r="B38" s="254"/>
      <c r="C38" s="258"/>
      <c r="D38" s="262"/>
      <c r="E38" s="177"/>
      <c r="F38" s="11"/>
      <c r="G38" s="11"/>
      <c r="H38" s="39">
        <f t="shared" si="2"/>
        <v>0</v>
      </c>
      <c r="I38" s="251"/>
    </row>
    <row r="39" spans="2:9" ht="33" hidden="1" customHeight="1" thickBot="1" x14ac:dyDescent="0.3">
      <c r="B39" s="255"/>
      <c r="C39" s="259"/>
      <c r="D39" s="263"/>
      <c r="E39" s="177"/>
      <c r="F39" s="6"/>
      <c r="G39" s="6"/>
      <c r="H39" s="30">
        <f t="shared" si="2"/>
        <v>0</v>
      </c>
      <c r="I39" s="252"/>
    </row>
    <row r="40" spans="2:9" ht="15.75" hidden="1" thickBot="1" x14ac:dyDescent="0.3">
      <c r="B40" s="232">
        <v>9</v>
      </c>
      <c r="C40" s="256"/>
      <c r="D40" s="260"/>
      <c r="E40" s="282"/>
      <c r="F40" s="285"/>
      <c r="G40" s="285"/>
      <c r="H40" s="273">
        <f>F40*G40</f>
        <v>0</v>
      </c>
      <c r="I40" s="249">
        <f>H40+H41+H42</f>
        <v>0</v>
      </c>
    </row>
    <row r="41" spans="2:9" ht="15.75" hidden="1" thickBot="1" x14ac:dyDescent="0.3">
      <c r="B41" s="253"/>
      <c r="C41" s="257"/>
      <c r="D41" s="261"/>
      <c r="E41" s="283"/>
      <c r="F41" s="286"/>
      <c r="G41" s="286"/>
      <c r="H41" s="274"/>
      <c r="I41" s="250"/>
    </row>
    <row r="42" spans="2:9" ht="15.75" hidden="1" thickBot="1" x14ac:dyDescent="0.3">
      <c r="B42" s="255"/>
      <c r="C42" s="259"/>
      <c r="D42" s="263"/>
      <c r="E42" s="284"/>
      <c r="F42" s="287"/>
      <c r="G42" s="287"/>
      <c r="H42" s="275"/>
      <c r="I42" s="252"/>
    </row>
    <row r="43" spans="2:9" ht="15.75" hidden="1" thickBot="1" x14ac:dyDescent="0.3">
      <c r="B43" s="174">
        <v>10</v>
      </c>
      <c r="C43" s="175"/>
      <c r="D43" s="22"/>
      <c r="E43" s="177"/>
      <c r="F43" s="18"/>
      <c r="G43" s="18"/>
      <c r="H43" s="35">
        <f t="shared" ref="H43:H44" si="3">F43*G43</f>
        <v>0</v>
      </c>
      <c r="I43" s="170">
        <f>F43*G43</f>
        <v>0</v>
      </c>
    </row>
    <row r="44" spans="2:9" ht="15.75" hidden="1" thickBot="1" x14ac:dyDescent="0.3">
      <c r="B44" s="232">
        <v>11</v>
      </c>
      <c r="C44" s="256"/>
      <c r="D44" s="260"/>
      <c r="E44" s="282"/>
      <c r="F44" s="285"/>
      <c r="G44" s="285"/>
      <c r="H44" s="273">
        <f t="shared" si="3"/>
        <v>0</v>
      </c>
      <c r="I44" s="249">
        <f>H44+H45+H46+H47+H48</f>
        <v>0</v>
      </c>
    </row>
    <row r="45" spans="2:9" ht="15.75" hidden="1" thickBot="1" x14ac:dyDescent="0.3">
      <c r="B45" s="253"/>
      <c r="C45" s="257"/>
      <c r="D45" s="261"/>
      <c r="E45" s="283"/>
      <c r="F45" s="286"/>
      <c r="G45" s="286"/>
      <c r="H45" s="274"/>
      <c r="I45" s="250"/>
    </row>
    <row r="46" spans="2:9" ht="15.75" hidden="1" thickBot="1" x14ac:dyDescent="0.3">
      <c r="B46" s="253"/>
      <c r="C46" s="257"/>
      <c r="D46" s="261"/>
      <c r="E46" s="283"/>
      <c r="F46" s="286"/>
      <c r="G46" s="286"/>
      <c r="H46" s="274"/>
      <c r="I46" s="250"/>
    </row>
    <row r="47" spans="2:9" ht="15.75" hidden="1" thickBot="1" x14ac:dyDescent="0.3">
      <c r="B47" s="276"/>
      <c r="C47" s="278"/>
      <c r="D47" s="280"/>
      <c r="E47" s="283"/>
      <c r="F47" s="286"/>
      <c r="G47" s="286"/>
      <c r="H47" s="274"/>
      <c r="I47" s="288"/>
    </row>
    <row r="48" spans="2:9" ht="15.75" hidden="1" thickBot="1" x14ac:dyDescent="0.3">
      <c r="B48" s="277"/>
      <c r="C48" s="279"/>
      <c r="D48" s="281"/>
      <c r="E48" s="284"/>
      <c r="F48" s="287"/>
      <c r="G48" s="287"/>
      <c r="H48" s="275"/>
      <c r="I48" s="289"/>
    </row>
    <row r="49" spans="2:10" ht="15.75" hidden="1" thickBot="1" x14ac:dyDescent="0.3">
      <c r="B49" s="302"/>
      <c r="C49" s="266"/>
      <c r="D49" s="305"/>
      <c r="E49" s="22"/>
      <c r="F49" s="18"/>
      <c r="G49" s="19"/>
      <c r="H49" s="20"/>
      <c r="I49" s="269">
        <f>H49+H50+H51+H52</f>
        <v>0</v>
      </c>
    </row>
    <row r="50" spans="2:10" ht="15.75" hidden="1" thickBot="1" x14ac:dyDescent="0.3">
      <c r="B50" s="253"/>
      <c r="C50" s="257"/>
      <c r="D50" s="306"/>
      <c r="E50" s="172"/>
      <c r="F50" s="3"/>
      <c r="G50" s="4"/>
      <c r="H50" s="5"/>
      <c r="I50" s="250"/>
    </row>
    <row r="51" spans="2:10" ht="15.75" hidden="1" thickBot="1" x14ac:dyDescent="0.3">
      <c r="B51" s="253"/>
      <c r="C51" s="257"/>
      <c r="D51" s="306"/>
      <c r="E51" s="172"/>
      <c r="F51" s="3"/>
      <c r="G51" s="4"/>
      <c r="H51" s="5"/>
      <c r="I51" s="250"/>
    </row>
    <row r="52" spans="2:10" ht="15.75" hidden="1" thickBot="1" x14ac:dyDescent="0.3">
      <c r="B52" s="303"/>
      <c r="C52" s="304"/>
      <c r="D52" s="307"/>
      <c r="E52" s="176"/>
      <c r="F52" s="11"/>
      <c r="G52" s="12"/>
      <c r="H52" s="13"/>
      <c r="I52" s="308"/>
    </row>
    <row r="53" spans="2:10" ht="15.75" hidden="1" thickBot="1" x14ac:dyDescent="0.3">
      <c r="B53" s="232"/>
      <c r="C53" s="256"/>
      <c r="D53" s="309"/>
      <c r="E53" s="171"/>
      <c r="F53" s="15"/>
      <c r="G53" s="16"/>
      <c r="H53" s="17"/>
      <c r="I53" s="249">
        <f>H53+H54</f>
        <v>0</v>
      </c>
    </row>
    <row r="54" spans="2:10" ht="15.75" hidden="1" thickBot="1" x14ac:dyDescent="0.3">
      <c r="B54" s="255"/>
      <c r="C54" s="259"/>
      <c r="D54" s="310"/>
      <c r="E54" s="177"/>
      <c r="F54" s="6"/>
      <c r="G54" s="7"/>
      <c r="H54" s="8"/>
      <c r="I54" s="252"/>
    </row>
    <row r="55" spans="2:10" ht="15" customHeight="1" x14ac:dyDescent="0.25">
      <c r="C55" s="290" t="s">
        <v>8</v>
      </c>
      <c r="D55" s="290"/>
      <c r="E55" s="290"/>
      <c r="F55" s="290"/>
      <c r="G55" s="290"/>
      <c r="H55" s="290"/>
      <c r="I55" s="14">
        <f>I10+I14+I16+I19+I22+I25+I28+I35+I40+I43+I44</f>
        <v>408000</v>
      </c>
    </row>
    <row r="56" spans="2:10" x14ac:dyDescent="0.25">
      <c r="C56" s="173"/>
      <c r="D56" s="173"/>
      <c r="E56" s="173"/>
      <c r="F56" s="173"/>
      <c r="G56" s="173"/>
      <c r="H56" s="173"/>
      <c r="I56" s="14"/>
    </row>
    <row r="57" spans="2:10" ht="15" customHeight="1" x14ac:dyDescent="0.25">
      <c r="B57" s="103"/>
      <c r="C57" s="291" t="s">
        <v>40</v>
      </c>
      <c r="D57" s="291"/>
      <c r="E57" s="291"/>
      <c r="F57" s="291"/>
      <c r="G57" s="291"/>
      <c r="H57" s="291"/>
      <c r="I57" s="104"/>
    </row>
    <row r="58" spans="2:10" ht="15.75" thickBot="1" x14ac:dyDescent="0.3">
      <c r="B58" s="103"/>
      <c r="C58" s="103"/>
      <c r="D58" s="103"/>
      <c r="E58" s="103"/>
      <c r="F58" s="103"/>
      <c r="G58" s="103"/>
      <c r="H58" s="103"/>
      <c r="I58" s="103"/>
    </row>
    <row r="59" spans="2:10" ht="60" customHeight="1" thickBot="1" x14ac:dyDescent="0.3">
      <c r="B59" s="185">
        <v>1</v>
      </c>
      <c r="C59" s="105" t="s">
        <v>23</v>
      </c>
      <c r="D59" s="162" t="s">
        <v>22</v>
      </c>
      <c r="E59" s="106" t="s">
        <v>6</v>
      </c>
      <c r="F59" s="107">
        <v>250</v>
      </c>
      <c r="G59" s="107">
        <v>200</v>
      </c>
      <c r="H59" s="108">
        <f t="shared" ref="H59:H67" si="4">F59*G59</f>
        <v>50000</v>
      </c>
      <c r="I59" s="121">
        <f>H59</f>
        <v>50000</v>
      </c>
      <c r="J59">
        <v>226</v>
      </c>
    </row>
    <row r="60" spans="2:10" ht="24.75" x14ac:dyDescent="0.25">
      <c r="B60" s="292">
        <v>2</v>
      </c>
      <c r="C60" s="294" t="s">
        <v>16</v>
      </c>
      <c r="D60" s="154" t="s">
        <v>17</v>
      </c>
      <c r="E60" s="109" t="s">
        <v>6</v>
      </c>
      <c r="F60" s="110">
        <v>8</v>
      </c>
      <c r="G60" s="15">
        <v>1750</v>
      </c>
      <c r="H60" s="111">
        <f t="shared" si="4"/>
        <v>14000</v>
      </c>
      <c r="I60" s="296">
        <f t="shared" ref="I60" si="5">H60+H61</f>
        <v>18000</v>
      </c>
      <c r="J60">
        <v>349</v>
      </c>
    </row>
    <row r="61" spans="2:10" ht="28.5" customHeight="1" thickBot="1" x14ac:dyDescent="0.3">
      <c r="B61" s="293"/>
      <c r="C61" s="295"/>
      <c r="D61" s="159" t="s">
        <v>18</v>
      </c>
      <c r="E61" s="112" t="s">
        <v>6</v>
      </c>
      <c r="F61" s="113">
        <v>8</v>
      </c>
      <c r="G61" s="6">
        <v>500</v>
      </c>
      <c r="H61" s="114">
        <f t="shared" si="4"/>
        <v>4000</v>
      </c>
      <c r="I61" s="297"/>
      <c r="J61">
        <v>226</v>
      </c>
    </row>
    <row r="62" spans="2:10" ht="33" customHeight="1" x14ac:dyDescent="0.25">
      <c r="B62" s="292">
        <v>3</v>
      </c>
      <c r="C62" s="299" t="s">
        <v>24</v>
      </c>
      <c r="D62" s="155" t="s">
        <v>25</v>
      </c>
      <c r="E62" s="115" t="s">
        <v>6</v>
      </c>
      <c r="F62" s="60">
        <v>720</v>
      </c>
      <c r="G62" s="116">
        <v>50</v>
      </c>
      <c r="H62" s="117">
        <f>F62*G62</f>
        <v>36000</v>
      </c>
      <c r="I62" s="296">
        <f>SUM(H62:H65)</f>
        <v>530000</v>
      </c>
      <c r="J62">
        <v>226</v>
      </c>
    </row>
    <row r="63" spans="2:10" ht="48.75" x14ac:dyDescent="0.25">
      <c r="B63" s="298"/>
      <c r="C63" s="300"/>
      <c r="D63" s="179" t="s">
        <v>46</v>
      </c>
      <c r="E63" s="118" t="s">
        <v>9</v>
      </c>
      <c r="F63" s="61">
        <v>1</v>
      </c>
      <c r="G63" s="119">
        <v>24000</v>
      </c>
      <c r="H63" s="62">
        <f t="shared" ref="H63:H65" si="6">F63*G63</f>
        <v>24000</v>
      </c>
      <c r="I63" s="301"/>
      <c r="J63">
        <v>226</v>
      </c>
    </row>
    <row r="64" spans="2:10" ht="54.75" customHeight="1" x14ac:dyDescent="0.25">
      <c r="B64" s="298"/>
      <c r="C64" s="300"/>
      <c r="D64" s="156" t="s">
        <v>47</v>
      </c>
      <c r="E64" s="118" t="s">
        <v>13</v>
      </c>
      <c r="F64" s="61">
        <v>3</v>
      </c>
      <c r="G64" s="119">
        <v>60000</v>
      </c>
      <c r="H64" s="195">
        <f t="shared" si="6"/>
        <v>180000</v>
      </c>
      <c r="I64" s="301"/>
      <c r="J64">
        <v>226</v>
      </c>
    </row>
    <row r="65" spans="2:10" ht="48" customHeight="1" thickBot="1" x14ac:dyDescent="0.3">
      <c r="B65" s="298"/>
      <c r="C65" s="300"/>
      <c r="D65" s="156" t="s">
        <v>48</v>
      </c>
      <c r="E65" s="118" t="s">
        <v>9</v>
      </c>
      <c r="F65" s="61">
        <v>1</v>
      </c>
      <c r="G65" s="119">
        <v>290000</v>
      </c>
      <c r="H65" s="62">
        <f t="shared" si="6"/>
        <v>290000</v>
      </c>
      <c r="I65" s="301"/>
      <c r="J65">
        <v>226</v>
      </c>
    </row>
    <row r="66" spans="2:10" ht="48" customHeight="1" x14ac:dyDescent="0.25">
      <c r="B66" s="311">
        <v>4</v>
      </c>
      <c r="C66" s="313" t="s">
        <v>43</v>
      </c>
      <c r="D66" s="157" t="s">
        <v>50</v>
      </c>
      <c r="E66" s="122" t="s">
        <v>6</v>
      </c>
      <c r="F66" s="60">
        <v>500</v>
      </c>
      <c r="G66" s="60">
        <v>200</v>
      </c>
      <c r="H66" s="63">
        <f t="shared" si="4"/>
        <v>100000</v>
      </c>
      <c r="I66" s="315">
        <f>SUM(H66:H67)</f>
        <v>170000</v>
      </c>
      <c r="J66">
        <v>226</v>
      </c>
    </row>
    <row r="67" spans="2:10" ht="65.25" customHeight="1" thickBot="1" x14ac:dyDescent="0.3">
      <c r="B67" s="312"/>
      <c r="C67" s="314"/>
      <c r="D67" s="158" t="s">
        <v>26</v>
      </c>
      <c r="E67" s="120" t="s">
        <v>13</v>
      </c>
      <c r="F67" s="61">
        <v>1</v>
      </c>
      <c r="G67" s="61">
        <v>70000</v>
      </c>
      <c r="H67" s="196">
        <f t="shared" si="4"/>
        <v>70000</v>
      </c>
      <c r="I67" s="316"/>
      <c r="J67">
        <v>226</v>
      </c>
    </row>
    <row r="68" spans="2:10" x14ac:dyDescent="0.25">
      <c r="B68" s="317">
        <v>5</v>
      </c>
      <c r="C68" s="320" t="s">
        <v>27</v>
      </c>
      <c r="D68" s="323" t="s">
        <v>28</v>
      </c>
      <c r="E68" s="326" t="s">
        <v>6</v>
      </c>
      <c r="F68" s="329">
        <v>150</v>
      </c>
      <c r="G68" s="332">
        <v>40</v>
      </c>
      <c r="H68" s="335">
        <f>F68*G68</f>
        <v>6000</v>
      </c>
      <c r="I68" s="296">
        <f>H68+H69+H70+H71</f>
        <v>6000</v>
      </c>
    </row>
    <row r="69" spans="2:10" x14ac:dyDescent="0.25">
      <c r="B69" s="318"/>
      <c r="C69" s="321"/>
      <c r="D69" s="324"/>
      <c r="E69" s="327"/>
      <c r="F69" s="330"/>
      <c r="G69" s="333"/>
      <c r="H69" s="336"/>
      <c r="I69" s="349"/>
      <c r="J69">
        <v>226</v>
      </c>
    </row>
    <row r="70" spans="2:10" x14ac:dyDescent="0.25">
      <c r="B70" s="318"/>
      <c r="C70" s="321"/>
      <c r="D70" s="324"/>
      <c r="E70" s="327"/>
      <c r="F70" s="330"/>
      <c r="G70" s="333"/>
      <c r="H70" s="336"/>
      <c r="I70" s="349"/>
    </row>
    <row r="71" spans="2:10" ht="15.75" thickBot="1" x14ac:dyDescent="0.3">
      <c r="B71" s="319"/>
      <c r="C71" s="322"/>
      <c r="D71" s="325"/>
      <c r="E71" s="328"/>
      <c r="F71" s="331"/>
      <c r="G71" s="334"/>
      <c r="H71" s="337"/>
      <c r="I71" s="348"/>
    </row>
    <row r="72" spans="2:10" ht="15.75" hidden="1" thickBot="1" x14ac:dyDescent="0.3">
      <c r="B72" s="184">
        <v>4</v>
      </c>
      <c r="C72" s="66"/>
      <c r="D72" s="67"/>
      <c r="E72" s="68"/>
      <c r="F72" s="64"/>
      <c r="G72" s="64"/>
      <c r="H72" s="69">
        <f t="shared" ref="H72:H81" si="7">F72*G72</f>
        <v>0</v>
      </c>
      <c r="I72" s="169">
        <f>H72</f>
        <v>0</v>
      </c>
    </row>
    <row r="73" spans="2:10" ht="15.75" hidden="1" thickBot="1" x14ac:dyDescent="0.3">
      <c r="B73" s="184">
        <v>5</v>
      </c>
      <c r="C73" s="70"/>
      <c r="D73" s="71"/>
      <c r="E73" s="72"/>
      <c r="F73" s="73"/>
      <c r="G73" s="73"/>
      <c r="H73" s="74">
        <f t="shared" si="7"/>
        <v>0</v>
      </c>
      <c r="I73" s="75">
        <f>H73</f>
        <v>0</v>
      </c>
    </row>
    <row r="74" spans="2:10" ht="15.75" hidden="1" thickBot="1" x14ac:dyDescent="0.3">
      <c r="B74" s="76">
        <v>6</v>
      </c>
      <c r="C74" s="77"/>
      <c r="D74" s="78"/>
      <c r="E74" s="79"/>
      <c r="F74" s="80"/>
      <c r="G74" s="80"/>
      <c r="H74" s="81">
        <f t="shared" si="7"/>
        <v>0</v>
      </c>
      <c r="I74" s="82">
        <f>H74</f>
        <v>0</v>
      </c>
    </row>
    <row r="75" spans="2:10" ht="15.75" hidden="1" thickBot="1" x14ac:dyDescent="0.3">
      <c r="B75" s="83">
        <v>7</v>
      </c>
      <c r="C75" s="84"/>
      <c r="D75" s="85"/>
      <c r="E75" s="86"/>
      <c r="F75" s="87"/>
      <c r="G75" s="87"/>
      <c r="H75" s="88">
        <f t="shared" si="7"/>
        <v>0</v>
      </c>
      <c r="I75" s="89">
        <f>H75</f>
        <v>0</v>
      </c>
    </row>
    <row r="76" spans="2:10" ht="15.75" hidden="1" thickBot="1" x14ac:dyDescent="0.3">
      <c r="B76" s="76">
        <v>8</v>
      </c>
      <c r="C76" s="90"/>
      <c r="D76" s="78"/>
      <c r="E76" s="79"/>
      <c r="F76" s="80"/>
      <c r="G76" s="80"/>
      <c r="H76" s="81">
        <f t="shared" si="7"/>
        <v>0</v>
      </c>
      <c r="I76" s="82">
        <f>H76</f>
        <v>0</v>
      </c>
    </row>
    <row r="77" spans="2:10" ht="15.75" hidden="1" thickBot="1" x14ac:dyDescent="0.3">
      <c r="B77" s="91">
        <v>9</v>
      </c>
      <c r="C77" s="92"/>
      <c r="D77" s="93"/>
      <c r="E77" s="94"/>
      <c r="F77" s="95"/>
      <c r="G77" s="95"/>
      <c r="H77" s="96">
        <f t="shared" si="7"/>
        <v>0</v>
      </c>
      <c r="I77" s="97">
        <f>F77*G77</f>
        <v>0</v>
      </c>
    </row>
    <row r="78" spans="2:10" ht="15.75" hidden="1" thickBot="1" x14ac:dyDescent="0.3">
      <c r="B78" s="184">
        <v>10</v>
      </c>
      <c r="C78" s="66"/>
      <c r="D78" s="98"/>
      <c r="E78" s="99"/>
      <c r="F78" s="64"/>
      <c r="G78" s="64"/>
      <c r="H78" s="69">
        <f t="shared" si="7"/>
        <v>0</v>
      </c>
      <c r="I78" s="169">
        <f>H78</f>
        <v>0</v>
      </c>
    </row>
    <row r="79" spans="2:10" ht="15.75" hidden="1" thickBot="1" x14ac:dyDescent="0.3">
      <c r="B79" s="91">
        <v>11</v>
      </c>
      <c r="C79" s="90"/>
      <c r="D79" s="78"/>
      <c r="E79" s="79"/>
      <c r="F79" s="80"/>
      <c r="G79" s="80"/>
      <c r="H79" s="81">
        <f t="shared" si="7"/>
        <v>0</v>
      </c>
      <c r="I79" s="82">
        <f>F79*G79</f>
        <v>0</v>
      </c>
    </row>
    <row r="80" spans="2:10" ht="15.75" hidden="1" thickBot="1" x14ac:dyDescent="0.3">
      <c r="B80" s="350">
        <v>12</v>
      </c>
      <c r="C80" s="352"/>
      <c r="D80" s="354"/>
      <c r="E80" s="100"/>
      <c r="F80" s="64"/>
      <c r="G80" s="64"/>
      <c r="H80" s="69">
        <f t="shared" si="7"/>
        <v>0</v>
      </c>
      <c r="I80" s="356">
        <f>H80+H81</f>
        <v>0</v>
      </c>
    </row>
    <row r="81" spans="2:10" ht="75" hidden="1" customHeight="1" thickBot="1" x14ac:dyDescent="0.3">
      <c r="B81" s="351"/>
      <c r="C81" s="353"/>
      <c r="D81" s="355"/>
      <c r="E81" s="101"/>
      <c r="F81" s="65"/>
      <c r="G81" s="65"/>
      <c r="H81" s="102">
        <f t="shared" si="7"/>
        <v>0</v>
      </c>
      <c r="I81" s="357"/>
    </row>
    <row r="82" spans="2:10" ht="15" customHeight="1" x14ac:dyDescent="0.25">
      <c r="B82" s="103"/>
      <c r="C82" s="358" t="s">
        <v>10</v>
      </c>
      <c r="D82" s="358"/>
      <c r="E82" s="358"/>
      <c r="F82" s="358"/>
      <c r="G82" s="358"/>
      <c r="H82" s="358"/>
      <c r="I82" s="104">
        <f>I59+I60+I62+I66+I68</f>
        <v>774000</v>
      </c>
    </row>
    <row r="83" spans="2:10" x14ac:dyDescent="0.25">
      <c r="B83" s="103"/>
      <c r="C83" s="103"/>
      <c r="D83" s="103"/>
      <c r="E83" s="103"/>
      <c r="F83" s="103"/>
      <c r="G83" s="103"/>
      <c r="H83" s="103"/>
      <c r="I83" s="103"/>
    </row>
    <row r="84" spans="2:10" ht="15" customHeight="1" x14ac:dyDescent="0.25">
      <c r="B84" s="103"/>
      <c r="C84" s="338" t="s">
        <v>51</v>
      </c>
      <c r="D84" s="338"/>
      <c r="E84" s="338"/>
      <c r="F84" s="338"/>
      <c r="G84" s="338"/>
      <c r="H84" s="338"/>
      <c r="I84" s="103"/>
    </row>
    <row r="85" spans="2:10" ht="15.75" thickBot="1" x14ac:dyDescent="0.3">
      <c r="B85" s="103"/>
      <c r="C85" s="103"/>
      <c r="D85" s="103"/>
      <c r="E85" s="103"/>
      <c r="F85" s="103"/>
      <c r="G85" s="103"/>
      <c r="H85" s="103"/>
      <c r="I85" s="103"/>
    </row>
    <row r="86" spans="2:10" x14ac:dyDescent="0.25">
      <c r="B86" s="311">
        <v>1</v>
      </c>
      <c r="C86" s="341" t="s">
        <v>29</v>
      </c>
      <c r="D86" s="150" t="s">
        <v>30</v>
      </c>
      <c r="E86" s="123" t="s">
        <v>6</v>
      </c>
      <c r="F86" s="182">
        <v>500</v>
      </c>
      <c r="G86" s="182">
        <v>200</v>
      </c>
      <c r="H86" s="183">
        <f t="shared" ref="H86:H93" si="8">F86*G86</f>
        <v>100000</v>
      </c>
      <c r="I86" s="344">
        <f>H86+H87+H88</f>
        <v>794000</v>
      </c>
      <c r="J86">
        <v>226</v>
      </c>
    </row>
    <row r="87" spans="2:10" ht="38.25" x14ac:dyDescent="0.25">
      <c r="B87" s="339"/>
      <c r="C87" s="342"/>
      <c r="D87" s="151" t="s">
        <v>44</v>
      </c>
      <c r="E87" s="124" t="s">
        <v>6</v>
      </c>
      <c r="F87" s="3">
        <v>420</v>
      </c>
      <c r="G87" s="3">
        <v>700</v>
      </c>
      <c r="H87" s="62">
        <f t="shared" si="8"/>
        <v>294000</v>
      </c>
      <c r="I87" s="345"/>
      <c r="J87">
        <v>349</v>
      </c>
    </row>
    <row r="88" spans="2:10" ht="36.75" thickBot="1" x14ac:dyDescent="0.3">
      <c r="B88" s="340"/>
      <c r="C88" s="343"/>
      <c r="D88" s="152" t="s">
        <v>31</v>
      </c>
      <c r="E88" s="163" t="s">
        <v>9</v>
      </c>
      <c r="F88" s="125">
        <v>1</v>
      </c>
      <c r="G88" s="6">
        <v>400000</v>
      </c>
      <c r="H88" s="114">
        <f>F88*G88</f>
        <v>400000</v>
      </c>
      <c r="I88" s="346"/>
      <c r="J88">
        <v>226</v>
      </c>
    </row>
    <row r="89" spans="2:10" ht="26.25" thickBot="1" x14ac:dyDescent="0.3">
      <c r="B89" s="185">
        <v>2</v>
      </c>
      <c r="C89" s="187" t="s">
        <v>33</v>
      </c>
      <c r="D89" s="153" t="s">
        <v>34</v>
      </c>
      <c r="E89" s="126" t="s">
        <v>6</v>
      </c>
      <c r="F89" s="60">
        <v>500</v>
      </c>
      <c r="G89" s="60">
        <v>40</v>
      </c>
      <c r="H89" s="63">
        <f t="shared" si="8"/>
        <v>20000</v>
      </c>
      <c r="I89" s="181">
        <f>F89*G89</f>
        <v>20000</v>
      </c>
      <c r="J89">
        <v>226</v>
      </c>
    </row>
    <row r="90" spans="2:10" ht="24.75" x14ac:dyDescent="0.25">
      <c r="B90" s="292">
        <v>3</v>
      </c>
      <c r="C90" s="299" t="s">
        <v>16</v>
      </c>
      <c r="D90" s="154" t="s">
        <v>17</v>
      </c>
      <c r="E90" s="127" t="s">
        <v>6</v>
      </c>
      <c r="F90" s="128">
        <v>8</v>
      </c>
      <c r="G90" s="128">
        <v>1750</v>
      </c>
      <c r="H90" s="129">
        <f t="shared" si="8"/>
        <v>14000</v>
      </c>
      <c r="I90" s="296">
        <f t="shared" ref="I90" si="9">H90+H91</f>
        <v>18000</v>
      </c>
      <c r="J90">
        <v>349</v>
      </c>
    </row>
    <row r="91" spans="2:10" ht="28.5" customHeight="1" thickBot="1" x14ac:dyDescent="0.3">
      <c r="B91" s="293"/>
      <c r="C91" s="347"/>
      <c r="D91" s="180" t="s">
        <v>18</v>
      </c>
      <c r="E91" s="130" t="s">
        <v>6</v>
      </c>
      <c r="F91" s="131">
        <v>8</v>
      </c>
      <c r="G91" s="131">
        <v>500</v>
      </c>
      <c r="H91" s="132">
        <f t="shared" si="8"/>
        <v>4000</v>
      </c>
      <c r="I91" s="348"/>
      <c r="J91">
        <v>226</v>
      </c>
    </row>
    <row r="92" spans="2:10" hidden="1" x14ac:dyDescent="0.25">
      <c r="B92" s="185">
        <v>5</v>
      </c>
      <c r="C92" s="188"/>
      <c r="D92" s="186"/>
      <c r="E92" s="133"/>
      <c r="F92" s="15"/>
      <c r="G92" s="15"/>
      <c r="H92" s="33">
        <f t="shared" si="8"/>
        <v>0</v>
      </c>
      <c r="I92" s="166">
        <f>H92</f>
        <v>0</v>
      </c>
    </row>
    <row r="93" spans="2:10" hidden="1" x14ac:dyDescent="0.25">
      <c r="B93" s="178">
        <v>6</v>
      </c>
      <c r="C93" s="188"/>
      <c r="D93" s="134"/>
      <c r="E93" s="135"/>
      <c r="F93" s="136"/>
      <c r="G93" s="15"/>
      <c r="H93" s="33">
        <f t="shared" si="8"/>
        <v>0</v>
      </c>
      <c r="I93" s="166">
        <f>H93</f>
        <v>0</v>
      </c>
    </row>
    <row r="94" spans="2:10" ht="15.75" customHeight="1" x14ac:dyDescent="0.25">
      <c r="B94" s="103"/>
      <c r="C94" s="377" t="s">
        <v>11</v>
      </c>
      <c r="D94" s="377"/>
      <c r="E94" s="377"/>
      <c r="F94" s="377"/>
      <c r="G94" s="377"/>
      <c r="H94" s="377"/>
      <c r="I94" s="137">
        <f>I86+I89+I90</f>
        <v>832000</v>
      </c>
    </row>
    <row r="95" spans="2:10" x14ac:dyDescent="0.25">
      <c r="B95" s="103"/>
      <c r="C95" s="103"/>
      <c r="D95" s="103"/>
      <c r="E95" s="103"/>
      <c r="F95" s="103"/>
      <c r="G95" s="103"/>
      <c r="H95" s="103"/>
      <c r="I95" s="103"/>
    </row>
    <row r="96" spans="2:10" ht="15" customHeight="1" x14ac:dyDescent="0.25">
      <c r="B96" s="103"/>
      <c r="C96" s="378" t="s">
        <v>41</v>
      </c>
      <c r="D96" s="378"/>
      <c r="E96" s="378"/>
      <c r="F96" s="378"/>
      <c r="G96" s="378"/>
      <c r="H96" s="378"/>
      <c r="I96" s="103"/>
    </row>
    <row r="97" spans="2:10" ht="15.75" thickBot="1" x14ac:dyDescent="0.3">
      <c r="B97" s="103"/>
      <c r="C97" s="103"/>
      <c r="D97" s="103"/>
      <c r="E97" s="103"/>
      <c r="F97" s="103"/>
      <c r="G97" s="103"/>
      <c r="H97" s="103"/>
      <c r="I97" s="103"/>
    </row>
    <row r="98" spans="2:10" ht="64.5" thickBot="1" x14ac:dyDescent="0.3">
      <c r="B98" s="192">
        <v>1</v>
      </c>
      <c r="C98" s="191" t="s">
        <v>35</v>
      </c>
      <c r="D98" s="197" t="s">
        <v>36</v>
      </c>
      <c r="E98" s="198" t="s">
        <v>32</v>
      </c>
      <c r="F98" s="193">
        <v>1</v>
      </c>
      <c r="G98" s="193">
        <v>23000</v>
      </c>
      <c r="H98" s="199">
        <f t="shared" ref="H98:H120" si="10">F98*G98</f>
        <v>23000</v>
      </c>
      <c r="I98" s="194">
        <f>H98</f>
        <v>23000</v>
      </c>
      <c r="J98">
        <v>226</v>
      </c>
    </row>
    <row r="99" spans="2:10" ht="24.75" x14ac:dyDescent="0.25">
      <c r="B99" s="292">
        <v>2</v>
      </c>
      <c r="C99" s="299" t="s">
        <v>16</v>
      </c>
      <c r="D99" s="205" t="s">
        <v>17</v>
      </c>
      <c r="E99" s="134" t="s">
        <v>6</v>
      </c>
      <c r="F99" s="15">
        <v>10</v>
      </c>
      <c r="G99" s="15">
        <v>1200</v>
      </c>
      <c r="H99" s="33">
        <f t="shared" si="10"/>
        <v>12000</v>
      </c>
      <c r="I99" s="296">
        <f t="shared" ref="I99" si="11">H99+H100</f>
        <v>15000</v>
      </c>
      <c r="J99">
        <v>349</v>
      </c>
    </row>
    <row r="100" spans="2:10" ht="28.5" customHeight="1" thickBot="1" x14ac:dyDescent="0.3">
      <c r="B100" s="379"/>
      <c r="C100" s="347"/>
      <c r="D100" s="206" t="s">
        <v>18</v>
      </c>
      <c r="E100" s="207" t="s">
        <v>6</v>
      </c>
      <c r="F100" s="6">
        <v>5</v>
      </c>
      <c r="G100" s="6">
        <v>600</v>
      </c>
      <c r="H100" s="30">
        <f t="shared" si="10"/>
        <v>3000</v>
      </c>
      <c r="I100" s="348"/>
      <c r="J100">
        <v>226</v>
      </c>
    </row>
    <row r="101" spans="2:10" ht="15.75" hidden="1" thickBot="1" x14ac:dyDescent="0.3">
      <c r="B101" s="204">
        <v>2</v>
      </c>
      <c r="C101" s="189"/>
      <c r="D101" s="200"/>
      <c r="E101" s="147"/>
      <c r="F101" s="201"/>
      <c r="G101" s="202"/>
      <c r="H101" s="203">
        <f t="shared" si="10"/>
        <v>0</v>
      </c>
      <c r="I101" s="190">
        <f>H101</f>
        <v>0</v>
      </c>
    </row>
    <row r="102" spans="2:10" ht="15.75" hidden="1" thickBot="1" x14ac:dyDescent="0.3">
      <c r="B102" s="185">
        <v>3</v>
      </c>
      <c r="C102" s="188"/>
      <c r="D102" s="186"/>
      <c r="E102" s="138"/>
      <c r="F102" s="15"/>
      <c r="G102" s="31"/>
      <c r="H102" s="32"/>
      <c r="I102" s="166">
        <f>H102</f>
        <v>0</v>
      </c>
    </row>
    <row r="103" spans="2:10" ht="15.75" hidden="1" thickBot="1" x14ac:dyDescent="0.3">
      <c r="B103" s="185">
        <v>4</v>
      </c>
      <c r="C103" s="188"/>
      <c r="D103" s="186"/>
      <c r="E103" s="138"/>
      <c r="F103" s="15"/>
      <c r="G103" s="31"/>
      <c r="H103" s="32">
        <f t="shared" si="10"/>
        <v>0</v>
      </c>
      <c r="I103" s="166">
        <f>H103</f>
        <v>0</v>
      </c>
    </row>
    <row r="104" spans="2:10" ht="15.75" hidden="1" thickBot="1" x14ac:dyDescent="0.3">
      <c r="B104" s="139">
        <v>5</v>
      </c>
      <c r="C104" s="140"/>
      <c r="D104" s="141"/>
      <c r="E104" s="142"/>
      <c r="F104" s="24"/>
      <c r="G104" s="36"/>
      <c r="H104" s="37">
        <f t="shared" si="10"/>
        <v>0</v>
      </c>
      <c r="I104" s="143">
        <f>H104</f>
        <v>0</v>
      </c>
    </row>
    <row r="105" spans="2:10" ht="15.75" hidden="1" thickBot="1" x14ac:dyDescent="0.3">
      <c r="B105" s="292"/>
      <c r="C105" s="361"/>
      <c r="D105" s="364"/>
      <c r="E105" s="138"/>
      <c r="F105" s="15"/>
      <c r="G105" s="16"/>
      <c r="H105" s="17">
        <f t="shared" si="10"/>
        <v>0</v>
      </c>
      <c r="I105" s="367">
        <f>H105+H106+H107</f>
        <v>0</v>
      </c>
    </row>
    <row r="106" spans="2:10" ht="15.75" hidden="1" thickBot="1" x14ac:dyDescent="0.3">
      <c r="B106" s="359"/>
      <c r="C106" s="362"/>
      <c r="D106" s="365"/>
      <c r="E106" s="144"/>
      <c r="F106" s="3"/>
      <c r="G106" s="4"/>
      <c r="H106" s="5">
        <f t="shared" si="10"/>
        <v>0</v>
      </c>
      <c r="I106" s="368"/>
    </row>
    <row r="107" spans="2:10" ht="15.75" hidden="1" thickBot="1" x14ac:dyDescent="0.3">
      <c r="B107" s="360"/>
      <c r="C107" s="363"/>
      <c r="D107" s="366"/>
      <c r="E107" s="23"/>
      <c r="F107" s="6"/>
      <c r="G107" s="7"/>
      <c r="H107" s="8">
        <f t="shared" si="10"/>
        <v>0</v>
      </c>
      <c r="I107" s="369"/>
    </row>
    <row r="108" spans="2:10" ht="15.75" hidden="1" thickBot="1" x14ac:dyDescent="0.3">
      <c r="B108" s="145"/>
      <c r="C108" s="140"/>
      <c r="D108" s="141"/>
      <c r="E108" s="146"/>
      <c r="F108" s="24"/>
      <c r="G108" s="25"/>
      <c r="H108" s="26">
        <f t="shared" si="10"/>
        <v>0</v>
      </c>
      <c r="I108" s="143">
        <f>F108*G108</f>
        <v>0</v>
      </c>
    </row>
    <row r="109" spans="2:10" ht="15.75" hidden="1" thickBot="1" x14ac:dyDescent="0.3">
      <c r="B109" s="298"/>
      <c r="C109" s="371"/>
      <c r="D109" s="373"/>
      <c r="E109" s="147"/>
      <c r="F109" s="18"/>
      <c r="G109" s="19"/>
      <c r="H109" s="20">
        <f t="shared" si="10"/>
        <v>0</v>
      </c>
      <c r="I109" s="375">
        <f>H109+H110+H112+H111</f>
        <v>0</v>
      </c>
    </row>
    <row r="110" spans="2:10" ht="15.75" hidden="1" thickBot="1" x14ac:dyDescent="0.3">
      <c r="B110" s="359"/>
      <c r="C110" s="362"/>
      <c r="D110" s="365"/>
      <c r="E110" s="144"/>
      <c r="F110" s="3"/>
      <c r="G110" s="4"/>
      <c r="H110" s="5">
        <f t="shared" si="10"/>
        <v>0</v>
      </c>
      <c r="I110" s="368"/>
    </row>
    <row r="111" spans="2:10" ht="15.75" hidden="1" thickBot="1" x14ac:dyDescent="0.3">
      <c r="B111" s="370"/>
      <c r="C111" s="372"/>
      <c r="D111" s="374"/>
      <c r="E111" s="148"/>
      <c r="F111" s="11"/>
      <c r="G111" s="12"/>
      <c r="H111" s="13">
        <f t="shared" si="10"/>
        <v>0</v>
      </c>
      <c r="I111" s="376"/>
    </row>
    <row r="112" spans="2:10" ht="15.75" hidden="1" thickBot="1" x14ac:dyDescent="0.3">
      <c r="B112" s="370"/>
      <c r="C112" s="372"/>
      <c r="D112" s="374"/>
      <c r="E112" s="148"/>
      <c r="F112" s="11"/>
      <c r="G112" s="12"/>
      <c r="H112" s="13">
        <f t="shared" si="10"/>
        <v>0</v>
      </c>
      <c r="I112" s="376"/>
    </row>
    <row r="113" spans="2:9" ht="15.75" hidden="1" thickBot="1" x14ac:dyDescent="0.3">
      <c r="B113" s="292"/>
      <c r="C113" s="381"/>
      <c r="D113" s="364"/>
      <c r="E113" s="138"/>
      <c r="F113" s="15"/>
      <c r="G113" s="16"/>
      <c r="H113" s="17">
        <f t="shared" si="10"/>
        <v>0</v>
      </c>
      <c r="I113" s="367">
        <f>H113+H114+H115+H116</f>
        <v>0</v>
      </c>
    </row>
    <row r="114" spans="2:9" ht="15.75" hidden="1" thickBot="1" x14ac:dyDescent="0.3">
      <c r="B114" s="359"/>
      <c r="C114" s="382"/>
      <c r="D114" s="365"/>
      <c r="E114" s="144"/>
      <c r="F114" s="3"/>
      <c r="G114" s="4"/>
      <c r="H114" s="5">
        <f t="shared" si="10"/>
        <v>0</v>
      </c>
      <c r="I114" s="368"/>
    </row>
    <row r="115" spans="2:9" ht="15.75" hidden="1" thickBot="1" x14ac:dyDescent="0.3">
      <c r="B115" s="359"/>
      <c r="C115" s="382"/>
      <c r="D115" s="365"/>
      <c r="E115" s="144"/>
      <c r="F115" s="3"/>
      <c r="G115" s="4"/>
      <c r="H115" s="5">
        <f t="shared" si="10"/>
        <v>0</v>
      </c>
      <c r="I115" s="368"/>
    </row>
    <row r="116" spans="2:9" ht="15.75" hidden="1" thickBot="1" x14ac:dyDescent="0.3">
      <c r="B116" s="318"/>
      <c r="C116" s="383"/>
      <c r="D116" s="384"/>
      <c r="E116" s="23"/>
      <c r="F116" s="6"/>
      <c r="G116" s="7"/>
      <c r="H116" s="8">
        <f t="shared" si="10"/>
        <v>0</v>
      </c>
      <c r="I116" s="385"/>
    </row>
    <row r="117" spans="2:9" ht="15.75" hidden="1" thickBot="1" x14ac:dyDescent="0.3">
      <c r="B117" s="298"/>
      <c r="C117" s="386"/>
      <c r="D117" s="373"/>
      <c r="E117" s="147"/>
      <c r="F117" s="18"/>
      <c r="G117" s="19"/>
      <c r="H117" s="20"/>
      <c r="I117" s="375">
        <f>H117+H118+H119+H120</f>
        <v>0</v>
      </c>
    </row>
    <row r="118" spans="2:9" ht="15.75" hidden="1" thickBot="1" x14ac:dyDescent="0.3">
      <c r="B118" s="359"/>
      <c r="C118" s="382"/>
      <c r="D118" s="365"/>
      <c r="E118" s="144"/>
      <c r="F118" s="3"/>
      <c r="G118" s="4"/>
      <c r="H118" s="5">
        <f t="shared" si="10"/>
        <v>0</v>
      </c>
      <c r="I118" s="368"/>
    </row>
    <row r="119" spans="2:9" ht="15.75" hidden="1" thickBot="1" x14ac:dyDescent="0.3">
      <c r="B119" s="359"/>
      <c r="C119" s="382"/>
      <c r="D119" s="365"/>
      <c r="E119" s="144"/>
      <c r="F119" s="3"/>
      <c r="G119" s="4"/>
      <c r="H119" s="5">
        <f t="shared" si="10"/>
        <v>0</v>
      </c>
      <c r="I119" s="368"/>
    </row>
    <row r="120" spans="2:9" ht="15.75" hidden="1" thickBot="1" x14ac:dyDescent="0.3">
      <c r="B120" s="319"/>
      <c r="C120" s="383"/>
      <c r="D120" s="384"/>
      <c r="E120" s="23"/>
      <c r="F120" s="6"/>
      <c r="G120" s="7"/>
      <c r="H120" s="8">
        <f t="shared" si="10"/>
        <v>0</v>
      </c>
      <c r="I120" s="385"/>
    </row>
    <row r="121" spans="2:9" ht="15.75" customHeight="1" x14ac:dyDescent="0.25">
      <c r="B121" s="103"/>
      <c r="C121" s="358" t="s">
        <v>12</v>
      </c>
      <c r="D121" s="358"/>
      <c r="E121" s="358"/>
      <c r="F121" s="358"/>
      <c r="G121" s="358"/>
      <c r="H121" s="358"/>
      <c r="I121" s="137">
        <f>SUM(I98:I100)</f>
        <v>38000</v>
      </c>
    </row>
    <row r="122" spans="2:9" x14ac:dyDescent="0.25">
      <c r="B122" s="103"/>
      <c r="C122" s="103"/>
      <c r="D122" s="103"/>
      <c r="E122" s="103"/>
      <c r="F122" s="103"/>
      <c r="G122" s="103"/>
      <c r="H122" s="103"/>
      <c r="I122" s="103"/>
    </row>
    <row r="123" spans="2:9" ht="17.25" x14ac:dyDescent="0.3">
      <c r="B123" s="103"/>
      <c r="C123" s="103"/>
      <c r="D123" s="380" t="s">
        <v>42</v>
      </c>
      <c r="E123" s="380"/>
      <c r="F123" s="380"/>
      <c r="G123" s="380"/>
      <c r="H123" s="380"/>
      <c r="I123" s="149">
        <f>I55+I82+I94+I121</f>
        <v>2052000</v>
      </c>
    </row>
  </sheetData>
  <mergeCells count="125">
    <mergeCell ref="C121:H121"/>
    <mergeCell ref="D123:H123"/>
    <mergeCell ref="B113:B116"/>
    <mergeCell ref="C113:C116"/>
    <mergeCell ref="D113:D116"/>
    <mergeCell ref="I113:I116"/>
    <mergeCell ref="B117:B120"/>
    <mergeCell ref="C117:C120"/>
    <mergeCell ref="D117:D120"/>
    <mergeCell ref="I117:I120"/>
    <mergeCell ref="B105:B107"/>
    <mergeCell ref="C105:C107"/>
    <mergeCell ref="D105:D107"/>
    <mergeCell ref="I105:I107"/>
    <mergeCell ref="B109:B112"/>
    <mergeCell ref="C109:C112"/>
    <mergeCell ref="D109:D112"/>
    <mergeCell ref="I109:I112"/>
    <mergeCell ref="C94:H94"/>
    <mergeCell ref="C96:H96"/>
    <mergeCell ref="B99:B100"/>
    <mergeCell ref="C99:C100"/>
    <mergeCell ref="I99:I100"/>
    <mergeCell ref="C84:H84"/>
    <mergeCell ref="B86:B88"/>
    <mergeCell ref="C86:C88"/>
    <mergeCell ref="I86:I88"/>
    <mergeCell ref="B90:B91"/>
    <mergeCell ref="C90:C91"/>
    <mergeCell ref="I90:I91"/>
    <mergeCell ref="I68:I71"/>
    <mergeCell ref="B80:B81"/>
    <mergeCell ref="C80:C81"/>
    <mergeCell ref="D80:D81"/>
    <mergeCell ref="I80:I81"/>
    <mergeCell ref="C82:H82"/>
    <mergeCell ref="B66:B67"/>
    <mergeCell ref="C66:C67"/>
    <mergeCell ref="I66:I67"/>
    <mergeCell ref="B68:B71"/>
    <mergeCell ref="C68:C71"/>
    <mergeCell ref="D68:D71"/>
    <mergeCell ref="E68:E71"/>
    <mergeCell ref="F68:F71"/>
    <mergeCell ref="G68:G71"/>
    <mergeCell ref="H68:H71"/>
    <mergeCell ref="C55:H55"/>
    <mergeCell ref="C57:H57"/>
    <mergeCell ref="B60:B61"/>
    <mergeCell ref="C60:C61"/>
    <mergeCell ref="I60:I61"/>
    <mergeCell ref="B62:B65"/>
    <mergeCell ref="C62:C65"/>
    <mergeCell ref="I62:I65"/>
    <mergeCell ref="B49:B52"/>
    <mergeCell ref="C49:C52"/>
    <mergeCell ref="D49:D52"/>
    <mergeCell ref="I49:I52"/>
    <mergeCell ref="B53:B54"/>
    <mergeCell ref="C53:C54"/>
    <mergeCell ref="D53:D54"/>
    <mergeCell ref="I53:I54"/>
    <mergeCell ref="H40:H42"/>
    <mergeCell ref="I40:I42"/>
    <mergeCell ref="B44:B48"/>
    <mergeCell ref="C44:C48"/>
    <mergeCell ref="D44:D48"/>
    <mergeCell ref="E44:E48"/>
    <mergeCell ref="F44:F48"/>
    <mergeCell ref="G44:G48"/>
    <mergeCell ref="H44:H48"/>
    <mergeCell ref="I44:I48"/>
    <mergeCell ref="B40:B42"/>
    <mergeCell ref="C40:C42"/>
    <mergeCell ref="D40:D42"/>
    <mergeCell ref="E40:E42"/>
    <mergeCell ref="F40:F42"/>
    <mergeCell ref="G40:G42"/>
    <mergeCell ref="I28:I34"/>
    <mergeCell ref="B35:B39"/>
    <mergeCell ref="C35:C39"/>
    <mergeCell ref="D35:D39"/>
    <mergeCell ref="I35:I39"/>
    <mergeCell ref="I19:I21"/>
    <mergeCell ref="B22:B24"/>
    <mergeCell ref="C22:C24"/>
    <mergeCell ref="D22:D24"/>
    <mergeCell ref="I22:I24"/>
    <mergeCell ref="B25:B27"/>
    <mergeCell ref="C25:C27"/>
    <mergeCell ref="D25:D27"/>
    <mergeCell ref="I25:I27"/>
    <mergeCell ref="B19:B21"/>
    <mergeCell ref="C19:C21"/>
    <mergeCell ref="D19:D21"/>
    <mergeCell ref="E19:E21"/>
    <mergeCell ref="F19:F21"/>
    <mergeCell ref="G19:G21"/>
    <mergeCell ref="H19:H21"/>
    <mergeCell ref="B28:B34"/>
    <mergeCell ref="C28:C34"/>
    <mergeCell ref="D28:D34"/>
    <mergeCell ref="B14:B15"/>
    <mergeCell ref="C14:C15"/>
    <mergeCell ref="I14:I15"/>
    <mergeCell ref="B16:B18"/>
    <mergeCell ref="C16:C18"/>
    <mergeCell ref="D16:D18"/>
    <mergeCell ref="E16:E18"/>
    <mergeCell ref="F16:F18"/>
    <mergeCell ref="G16:G18"/>
    <mergeCell ref="H16:H18"/>
    <mergeCell ref="I16:I18"/>
    <mergeCell ref="E1:I1"/>
    <mergeCell ref="C3:I3"/>
    <mergeCell ref="C5:I5"/>
    <mergeCell ref="C7:H7"/>
    <mergeCell ref="B10:B13"/>
    <mergeCell ref="C10:C13"/>
    <mergeCell ref="I10:I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62" orientation="portrait" copies="2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0801_ИЗМ 01.04.2021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2021-03-30T09:57:30Z</cp:lastPrinted>
  <dcterms:created xsi:type="dcterms:W3CDTF">2019-11-12T11:46:16Z</dcterms:created>
  <dcterms:modified xsi:type="dcterms:W3CDTF">2021-04-06T09:36:36Z</dcterms:modified>
</cp:coreProperties>
</file>