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78494461-62F0-4942-84D8-7382454607A7}" xr6:coauthVersionLast="47" xr6:coauthVersionMax="47" xr10:uidLastSave="{00000000-0000-0000-0000-000000000000}"/>
  <bookViews>
    <workbookView xWindow="-120" yWindow="-120" windowWidth="29040" windowHeight="15840" xr2:uid="{EB961593-1A39-4615-8DAB-FDF93C90BD10}"/>
  </bookViews>
  <sheets>
    <sheet name="СВОД.БР на 01.01.2022" sheetId="1" r:id="rId1"/>
  </sheets>
  <externalReferences>
    <externalReference r:id="rId2"/>
  </externalReferences>
  <definedNames>
    <definedName name="_xlnm._FilterDatabase" localSheetId="0" hidden="1">'СВОД.БР на 01.01.2022'!$A$9:$Q$248</definedName>
    <definedName name="_xlnm.Print_Area" localSheetId="0">'СВОД.БР на 01.01.2022'!$A$1:$E$262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4" i="1" l="1"/>
  <c r="E243" i="1"/>
  <c r="E241" i="1"/>
  <c r="E240" i="1" s="1"/>
  <c r="E239" i="1"/>
  <c r="E238" i="1"/>
  <c r="E237" i="1" s="1"/>
  <c r="E236" i="1" s="1"/>
  <c r="E235" i="1" s="1"/>
  <c r="E234" i="1" s="1"/>
  <c r="E233" i="1" s="1"/>
  <c r="E260" i="1" s="1"/>
  <c r="E231" i="1"/>
  <c r="E230" i="1" s="1"/>
  <c r="E229" i="1" s="1"/>
  <c r="E228" i="1" s="1"/>
  <c r="E223" i="1"/>
  <c r="E222" i="1"/>
  <c r="E220" i="1"/>
  <c r="E219" i="1"/>
  <c r="E216" i="1"/>
  <c r="E215" i="1" s="1"/>
  <c r="E214" i="1" s="1"/>
  <c r="E259" i="1" s="1"/>
  <c r="E213" i="1"/>
  <c r="E212" i="1" s="1"/>
  <c r="E211" i="1" s="1"/>
  <c r="E210" i="1" s="1"/>
  <c r="E206" i="1"/>
  <c r="E205" i="1"/>
  <c r="E204" i="1" s="1"/>
  <c r="E203" i="1" s="1"/>
  <c r="E201" i="1"/>
  <c r="E200" i="1"/>
  <c r="E199" i="1" s="1"/>
  <c r="E198" i="1" s="1"/>
  <c r="E196" i="1"/>
  <c r="E195" i="1" s="1"/>
  <c r="E194" i="1" s="1"/>
  <c r="E193" i="1" s="1"/>
  <c r="H193" i="1" s="1"/>
  <c r="E191" i="1"/>
  <c r="E190" i="1" s="1"/>
  <c r="E189" i="1" s="1"/>
  <c r="E188" i="1" s="1"/>
  <c r="E186" i="1"/>
  <c r="E185" i="1"/>
  <c r="E184" i="1" s="1"/>
  <c r="E183" i="1" s="1"/>
  <c r="E182" i="1" s="1"/>
  <c r="E181" i="1" s="1"/>
  <c r="E180" i="1"/>
  <c r="E179" i="1"/>
  <c r="E178" i="1" s="1"/>
  <c r="E177" i="1" s="1"/>
  <c r="E176" i="1" s="1"/>
  <c r="E175" i="1" s="1"/>
  <c r="E174" i="1" s="1"/>
  <c r="E173" i="1"/>
  <c r="E172" i="1" s="1"/>
  <c r="E171" i="1" s="1"/>
  <c r="E170" i="1" s="1"/>
  <c r="E169" i="1"/>
  <c r="E168" i="1" s="1"/>
  <c r="E167" i="1" s="1"/>
  <c r="E166" i="1" s="1"/>
  <c r="E165" i="1"/>
  <c r="E164" i="1"/>
  <c r="E163" i="1"/>
  <c r="E162" i="1" s="1"/>
  <c r="E161" i="1"/>
  <c r="E160" i="1" s="1"/>
  <c r="E159" i="1" s="1"/>
  <c r="E158" i="1" s="1"/>
  <c r="E157" i="1"/>
  <c r="E156" i="1" s="1"/>
  <c r="E155" i="1" s="1"/>
  <c r="E154" i="1" s="1"/>
  <c r="E153" i="1" s="1"/>
  <c r="E152" i="1"/>
  <c r="E151" i="1"/>
  <c r="E150" i="1" s="1"/>
  <c r="E149" i="1" s="1"/>
  <c r="E148" i="1"/>
  <c r="E147" i="1"/>
  <c r="E146" i="1"/>
  <c r="E145" i="1"/>
  <c r="E144" i="1" s="1"/>
  <c r="E142" i="1"/>
  <c r="E141" i="1" s="1"/>
  <c r="E140" i="1" s="1"/>
  <c r="E139" i="1" s="1"/>
  <c r="E137" i="1"/>
  <c r="E136" i="1"/>
  <c r="E135" i="1" s="1"/>
  <c r="E134" i="1" s="1"/>
  <c r="E133" i="1"/>
  <c r="E132" i="1"/>
  <c r="E131" i="1" s="1"/>
  <c r="E130" i="1" s="1"/>
  <c r="E129" i="1" s="1"/>
  <c r="F129" i="1"/>
  <c r="E128" i="1"/>
  <c r="E127" i="1"/>
  <c r="E125" i="1" s="1"/>
  <c r="E124" i="1" s="1"/>
  <c r="E123" i="1"/>
  <c r="E122" i="1"/>
  <c r="E121" i="1"/>
  <c r="E120" i="1"/>
  <c r="E118" i="1" s="1"/>
  <c r="E117" i="1" s="1"/>
  <c r="E116" i="1" s="1"/>
  <c r="E119" i="1"/>
  <c r="F116" i="1"/>
  <c r="E113" i="1"/>
  <c r="E112" i="1" s="1"/>
  <c r="E111" i="1" s="1"/>
  <c r="E110" i="1"/>
  <c r="E109" i="1"/>
  <c r="E108" i="1" s="1"/>
  <c r="E107" i="1" s="1"/>
  <c r="E106" i="1" s="1"/>
  <c r="F106" i="1"/>
  <c r="E102" i="1"/>
  <c r="E101" i="1" s="1"/>
  <c r="E100" i="1" s="1"/>
  <c r="E99" i="1" s="1"/>
  <c r="E98" i="1" s="1"/>
  <c r="E97" i="1" s="1"/>
  <c r="F99" i="1"/>
  <c r="F98" i="1"/>
  <c r="E96" i="1"/>
  <c r="E95" i="1"/>
  <c r="E94" i="1"/>
  <c r="E93" i="1" s="1"/>
  <c r="F93" i="1"/>
  <c r="E92" i="1"/>
  <c r="E91" i="1"/>
  <c r="E90" i="1"/>
  <c r="E89" i="1" s="1"/>
  <c r="F89" i="1"/>
  <c r="E88" i="1"/>
  <c r="E87" i="1" s="1"/>
  <c r="E86" i="1" s="1"/>
  <c r="E85" i="1" s="1"/>
  <c r="F85" i="1"/>
  <c r="E84" i="1"/>
  <c r="E83" i="1"/>
  <c r="E82" i="1" s="1"/>
  <c r="E81" i="1" s="1"/>
  <c r="F81" i="1"/>
  <c r="E78" i="1"/>
  <c r="E77" i="1" s="1"/>
  <c r="E76" i="1" s="1"/>
  <c r="E75" i="1" s="1"/>
  <c r="F74" i="1"/>
  <c r="E74" i="1"/>
  <c r="E73" i="1"/>
  <c r="E72" i="1" s="1"/>
  <c r="E71" i="1"/>
  <c r="E70" i="1"/>
  <c r="E69" i="1"/>
  <c r="E68" i="1" s="1"/>
  <c r="E67" i="1" s="1"/>
  <c r="F67" i="1"/>
  <c r="F66" i="1"/>
  <c r="E66" i="1"/>
  <c r="E65" i="1"/>
  <c r="E64" i="1" s="1"/>
  <c r="E63" i="1" s="1"/>
  <c r="F63" i="1"/>
  <c r="E62" i="1"/>
  <c r="E61" i="1"/>
  <c r="E60" i="1"/>
  <c r="E59" i="1" s="1"/>
  <c r="E58" i="1" s="1"/>
  <c r="F58" i="1"/>
  <c r="E57" i="1"/>
  <c r="E56" i="1"/>
  <c r="E55" i="1" s="1"/>
  <c r="K13" i="1" s="1"/>
  <c r="F55" i="1"/>
  <c r="E54" i="1"/>
  <c r="E52" i="1" s="1"/>
  <c r="E51" i="1" s="1"/>
  <c r="E50" i="1" s="1"/>
  <c r="E53" i="1"/>
  <c r="F51" i="1"/>
  <c r="F49" i="1"/>
  <c r="E49" i="1"/>
  <c r="E48" i="1"/>
  <c r="E47" i="1"/>
  <c r="E46" i="1"/>
  <c r="E45" i="1" s="1"/>
  <c r="F45" i="1"/>
  <c r="F44" i="1"/>
  <c r="E41" i="1"/>
  <c r="E40" i="1"/>
  <c r="E39" i="1" s="1"/>
  <c r="E38" i="1" s="1"/>
  <c r="E37" i="1" s="1"/>
  <c r="F38" i="1"/>
  <c r="E36" i="1"/>
  <c r="E35" i="1"/>
  <c r="E33" i="1" s="1"/>
  <c r="E32" i="1" s="1"/>
  <c r="F32" i="1"/>
  <c r="E31" i="1"/>
  <c r="E29" i="1" s="1"/>
  <c r="E28" i="1" s="1"/>
  <c r="E30" i="1"/>
  <c r="F28" i="1"/>
  <c r="E27" i="1"/>
  <c r="E26" i="1"/>
  <c r="E25" i="1" s="1"/>
  <c r="E24" i="1" s="1"/>
  <c r="J24" i="1"/>
  <c r="F24" i="1"/>
  <c r="F23" i="1"/>
  <c r="E22" i="1"/>
  <c r="E21" i="1"/>
  <c r="E20" i="1" s="1"/>
  <c r="E19" i="1" s="1"/>
  <c r="F19" i="1"/>
  <c r="F18" i="1"/>
  <c r="E17" i="1"/>
  <c r="E16" i="1"/>
  <c r="E15" i="1"/>
  <c r="E14" i="1" s="1"/>
  <c r="E13" i="1" s="1"/>
  <c r="F12" i="1"/>
  <c r="Q11" i="1"/>
  <c r="J11" i="1"/>
  <c r="F10" i="1"/>
  <c r="I11" i="1" l="1"/>
  <c r="E12" i="1"/>
  <c r="E115" i="1"/>
  <c r="E114" i="1" s="1"/>
  <c r="E258" i="1"/>
  <c r="E261" i="1" s="1"/>
  <c r="E105" i="1"/>
  <c r="E104" i="1"/>
  <c r="E103" i="1" s="1"/>
  <c r="E79" i="1"/>
  <c r="E80" i="1"/>
  <c r="E23" i="1"/>
  <c r="K11" i="1" s="1"/>
  <c r="K14" i="1" s="1"/>
  <c r="K15" i="1" s="1"/>
  <c r="E18" i="1"/>
  <c r="E44" i="1"/>
  <c r="I13" i="1"/>
  <c r="L13" i="1" s="1"/>
  <c r="E138" i="1"/>
  <c r="E187" i="1"/>
  <c r="E209" i="1"/>
  <c r="E208" i="1" s="1"/>
  <c r="E207" i="1" s="1"/>
  <c r="E227" i="1"/>
  <c r="I14" i="1" l="1"/>
  <c r="I15" i="1" s="1"/>
  <c r="L11" i="1"/>
  <c r="L14" i="1" s="1"/>
  <c r="H13" i="1"/>
  <c r="M13" i="1" s="1"/>
  <c r="E43" i="1"/>
  <c r="E42" i="1" s="1"/>
  <c r="E11" i="1"/>
  <c r="E257" i="1"/>
  <c r="E262" i="1" s="1"/>
  <c r="E10" i="1" l="1"/>
  <c r="E248" i="1" s="1"/>
  <c r="H11" i="1"/>
  <c r="M11" i="1" s="1"/>
  <c r="E255" i="1" l="1"/>
  <c r="E253" i="1"/>
  <c r="E251" i="1"/>
</calcChain>
</file>

<file path=xl/sharedStrings.xml><?xml version="1.0" encoding="utf-8"?>
<sst xmlns="http://schemas.openxmlformats.org/spreadsheetml/2006/main" count="709" uniqueCount="195">
  <si>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</si>
  <si>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2022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</si>
  <si>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</si>
  <si>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</si>
  <si>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</si>
  <si>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</si>
  <si>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</si>
  <si>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</si>
  <si>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контроль</t>
  </si>
  <si>
    <t>расчет норматива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</si>
  <si>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</si>
  <si>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МС</t>
  </si>
  <si>
    <t>з/п</t>
  </si>
  <si>
    <t>тех.долж</t>
  </si>
  <si>
    <t>просие расх.</t>
  </si>
  <si>
    <t>Всего</t>
  </si>
  <si>
    <t>норматив</t>
  </si>
  <si>
    <t>прочие расх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</si>
  <si>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</si>
  <si>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</si>
  <si>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</si>
  <si>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</si>
  <si>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>МА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</si>
  <si>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</si>
  <si>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</si>
  <si>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</si>
  <si>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</si>
  <si>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Разница по нормативу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</si>
  <si>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</si>
  <si>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</si>
  <si>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</si>
  <si>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</si>
  <si>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</si>
  <si>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</si>
  <si>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 государственных (муниципальных) органов привлекаемым лицам</t>
  </si>
  <si>
    <t xml:space="preserve">Аппарат представительного органа муниципального образования </t>
  </si>
  <si>
    <t>00204 00021</t>
  </si>
  <si>
    <t>тех. долж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</si>
  <si>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</si>
  <si>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</si>
  <si>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</si>
  <si>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</si>
  <si>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</si>
  <si>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</si>
  <si>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</si>
  <si>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</si>
  <si>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</si>
  <si>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</si>
  <si>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</si>
  <si>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</si>
  <si>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</si>
  <si>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</si>
  <si>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</si>
  <si>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</si>
  <si>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</si>
  <si>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</si>
  <si>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</si>
  <si>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</si>
  <si>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</si>
  <si>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</si>
  <si>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</si>
  <si>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</si>
  <si>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</si>
  <si>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</si>
  <si>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</si>
  <si>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</si>
  <si>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</si>
  <si>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</si>
  <si>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</si>
  <si>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</si>
  <si>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</si>
  <si>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</si>
  <si>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</si>
  <si>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</si>
  <si>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</si>
  <si>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</si>
  <si>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</si>
  <si>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</si>
  <si>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</si>
  <si>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</si>
  <si>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</si>
  <si>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</si>
  <si>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</si>
  <si>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</si>
  <si>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</si>
  <si>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</si>
  <si>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</si>
  <si>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</si>
  <si>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</si>
  <si>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</si>
  <si>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</si>
  <si>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</si>
  <si>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</si>
  <si>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</si>
  <si>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</si>
  <si>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</si>
  <si>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</si>
  <si>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</si>
  <si>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</si>
  <si>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</si>
  <si>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</si>
  <si>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</si>
  <si>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</si>
  <si>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</si>
  <si>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Организация благоустройства территории муниципального образования</t>
  </si>
  <si>
    <t>60001 01131</t>
  </si>
  <si>
    <t>Закупка товаров, работ и услуг для государственных (муниципальных) нужд</t>
  </si>
  <si>
    <t>Осуществление работ в сфере озеленения на территории муниципального образования</t>
  </si>
  <si>
    <t>60003 01151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</si>
  <si>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</si>
  <si>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</si>
  <si>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</si>
  <si>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</si>
  <si>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</si>
  <si>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</si>
  <si>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</si>
  <si>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</si>
  <si>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</si>
  <si>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</si>
  <si>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</si>
  <si>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</si>
  <si>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</si>
  <si>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</si>
  <si>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</si>
  <si>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</si>
  <si>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</si>
  <si>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</si>
  <si>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</si>
  <si>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</si>
  <si>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</si>
  <si>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</si>
  <si>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</si>
  <si>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</si>
  <si>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</si>
  <si>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</si>
  <si>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</si>
  <si>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</si>
  <si>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</si>
  <si>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</si>
  <si>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</si>
  <si>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</si>
  <si>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</si>
  <si>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</si>
  <si>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</si>
  <si>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</si>
  <si>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</si>
  <si>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</si>
  <si>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</si>
  <si>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</si>
  <si>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</si>
  <si>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</si>
  <si>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</si>
  <si>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</si>
  <si>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</si>
  <si>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</si>
  <si>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</si>
  <si>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</si>
  <si>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</si>
  <si>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</si>
  <si>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</si>
  <si>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</si>
  <si>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</si>
  <si>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</si>
  <si>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</si>
  <si>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</si>
  <si>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</si>
  <si>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</si>
  <si>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</si>
  <si>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</si>
  <si>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</si>
  <si>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</si>
  <si>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</si>
  <si>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</si>
  <si>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</si>
  <si>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</si>
  <si>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</si>
  <si>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</si>
  <si>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</si>
  <si>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</si>
  <si>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</si>
  <si>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</si>
  <si>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</si>
  <si>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</si>
  <si>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</si>
  <si>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</si>
  <si>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ДОХОДЫ</t>
  </si>
  <si>
    <t>доходы</t>
  </si>
  <si>
    <t>разница</t>
  </si>
  <si>
    <t>Содержание МА и МС</t>
  </si>
  <si>
    <t>Содерание учреждений</t>
  </si>
  <si>
    <t>Центр</t>
  </si>
  <si>
    <t>ФСК</t>
  </si>
  <si>
    <t>Газета</t>
  </si>
  <si>
    <t>Все содержание</t>
  </si>
  <si>
    <t>Приложение к постановлению местной администрации МО МО Автово от 4 октября 2022 года №38-п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</si>
</sst>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2" fillId="2" borderId="0" xfId="1" applyFont="1" applyFill="1" applyAlignment="1">
      <alignment horizontal="right"/>
    </xf>
    <xf numFmtId="0" fontId="1" fillId="0" borderId="0" xfId="1"/>
    <xf numFmtId="0" fontId="2" fillId="3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/>
    <xf numFmtId="166" fontId="4" fillId="0" borderId="5" xfId="1" applyNumberFormat="1" applyFont="1" applyBorder="1"/>
    <xf numFmtId="166" fontId="4" fillId="0" borderId="0" xfId="1" applyNumberFormat="1" applyFont="1"/>
    <xf numFmtId="0" fontId="1" fillId="0" borderId="0" xfId="1" applyAlignment="1">
      <alignment wrapText="1"/>
    </xf>
    <xf numFmtId="0" fontId="4" fillId="0" borderId="5" xfId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6" fontId="1" fillId="0" borderId="0" xfId="1" applyNumberFormat="1"/>
    <xf numFmtId="0" fontId="4" fillId="0" borderId="4" xfId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6" xfId="1" applyFont="1" applyBorder="1"/>
    <xf numFmtId="0" fontId="4" fillId="0" borderId="4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6" fontId="2" fillId="0" borderId="5" xfId="1" applyNumberFormat="1" applyFont="1" applyBorder="1"/>
    <xf numFmtId="166" fontId="2" fillId="0" borderId="0" xfId="1" applyNumberFormat="1" applyFont="1"/>
    <xf numFmtId="0" fontId="2" fillId="0" borderId="6" xfId="1" applyFont="1" applyBorder="1" applyAlignment="1">
      <alignment horizontal="left" vertical="center" wrapText="1"/>
    </xf>
    <xf numFmtId="166" fontId="9" fillId="0" borderId="0" xfId="1" applyNumberFormat="1" applyFont="1"/>
    <xf numFmtId="0" fontId="9" fillId="0" borderId="0" xfId="1" applyFont="1"/>
    <xf numFmtId="0" fontId="2" fillId="0" borderId="6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6" fontId="4" fillId="0" borderId="5" xfId="1" applyNumberFormat="1" applyFont="1" applyBorder="1" applyAlignment="1">
      <alignment wrapText="1"/>
    </xf>
    <xf numFmtId="166" fontId="4" fillId="0" borderId="0" xfId="1" applyNumberFormat="1" applyFont="1" applyAlignment="1">
      <alignment wrapText="1"/>
    </xf>
    <xf numFmtId="166" fontId="1" fillId="0" borderId="0" xfId="1" applyNumberFormat="1" applyAlignment="1">
      <alignment wrapText="1"/>
    </xf>
    <xf numFmtId="0" fontId="4" fillId="2" borderId="6" xfId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166" fontId="2" fillId="0" borderId="9" xfId="1" applyNumberFormat="1" applyFont="1" applyBorder="1"/>
    <xf numFmtId="0" fontId="2" fillId="0" borderId="6" xfId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center"/>
    </xf>
    <xf numFmtId="166" fontId="4" fillId="2" borderId="5" xfId="1" applyNumberFormat="1" applyFont="1" applyFill="1" applyBorder="1"/>
    <xf numFmtId="166" fontId="4" fillId="2" borderId="0" xfId="1" applyNumberFormat="1" applyFont="1" applyFill="1"/>
    <xf numFmtId="0" fontId="2" fillId="0" borderId="9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167" fontId="4" fillId="0" borderId="6" xfId="1" applyNumberFormat="1" applyFont="1" applyBorder="1"/>
    <xf numFmtId="166" fontId="4" fillId="0" borderId="9" xfId="1" applyNumberFormat="1" applyFont="1" applyBorder="1"/>
    <xf numFmtId="4" fontId="1" fillId="0" borderId="0" xfId="1" applyNumberFormat="1"/>
    <xf numFmtId="0" fontId="4" fillId="0" borderId="6" xfId="1" applyFont="1" applyBorder="1" applyAlignment="1">
      <alignment horizontal="center"/>
    </xf>
    <xf numFmtId="0" fontId="4" fillId="2" borderId="4" xfId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 vertical="center"/>
    </xf>
    <xf numFmtId="0" fontId="2" fillId="0" borderId="6" xfId="1" applyFont="1" applyBorder="1"/>
    <xf numFmtId="0" fontId="2" fillId="0" borderId="5" xfId="1" applyFont="1" applyBorder="1"/>
    <xf numFmtId="0" fontId="10" fillId="0" borderId="0" xfId="0" applyFont="1" applyAlignment="1">
      <alignment wrapText="1"/>
    </xf>
    <xf numFmtId="0" fontId="4" fillId="0" borderId="5" xfId="1" applyFont="1" applyBorder="1"/>
    <xf numFmtId="0" fontId="10" fillId="0" borderId="6" xfId="0" applyFont="1" applyBorder="1"/>
    <xf numFmtId="166" fontId="4" fillId="0" borderId="9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2" fillId="2" borderId="9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49" fontId="2" fillId="0" borderId="7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right"/>
    </xf>
    <xf numFmtId="4" fontId="4" fillId="0" borderId="0" xfId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9" fontId="4" fillId="0" borderId="7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1" fillId="0" borderId="0" xfId="1" applyAlignment="1">
      <alignment horizontal="left" indent="1"/>
    </xf>
    <xf numFmtId="0" fontId="4" fillId="0" borderId="9" xfId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2" fontId="4" fillId="0" borderId="6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6" xfId="1" applyNumberFormat="1" applyFont="1" applyBorder="1" applyAlignment="1">
      <alignment horizontal="left" vertical="center" wrapText="1"/>
    </xf>
    <xf numFmtId="166" fontId="2" fillId="2" borderId="9" xfId="1" applyNumberFormat="1" applyFont="1" applyFill="1" applyBorder="1"/>
    <xf numFmtId="166" fontId="2" fillId="2" borderId="0" xfId="1" applyNumberFormat="1" applyFont="1" applyFill="1"/>
    <xf numFmtId="0" fontId="4" fillId="2" borderId="6" xfId="1" applyFont="1" applyFill="1" applyBorder="1"/>
    <xf numFmtId="49" fontId="4" fillId="0" borderId="5" xfId="4" applyNumberFormat="1" applyFont="1" applyBorder="1" applyAlignment="1">
      <alignment horizontal="center"/>
    </xf>
    <xf numFmtId="49" fontId="4" fillId="0" borderId="5" xfId="5" applyNumberFormat="1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0" borderId="5" xfId="5" applyNumberFormat="1" applyFont="1" applyBorder="1"/>
    <xf numFmtId="166" fontId="4" fillId="0" borderId="0" xfId="5" applyNumberFormat="1" applyFont="1"/>
    <xf numFmtId="49" fontId="2" fillId="0" borderId="9" xfId="5" applyNumberFormat="1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166" fontId="2" fillId="0" borderId="9" xfId="5" applyNumberFormat="1" applyFont="1" applyBorder="1"/>
    <xf numFmtId="166" fontId="2" fillId="0" borderId="0" xfId="5" applyNumberFormat="1" applyFont="1"/>
    <xf numFmtId="166" fontId="2" fillId="0" borderId="5" xfId="5" applyNumberFormat="1" applyFont="1" applyBorder="1"/>
    <xf numFmtId="49" fontId="2" fillId="0" borderId="5" xfId="5" applyNumberFormat="1" applyFont="1" applyBorder="1" applyAlignment="1">
      <alignment horizontal="center"/>
    </xf>
    <xf numFmtId="0" fontId="2" fillId="0" borderId="6" xfId="5" applyFont="1" applyBorder="1" applyAlignment="1">
      <alignment horizontal="left" vertical="center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vertical="center" wrapText="1"/>
    </xf>
    <xf numFmtId="0" fontId="2" fillId="2" borderId="6" xfId="1" applyFont="1" applyFill="1" applyBorder="1"/>
    <xf numFmtId="166" fontId="2" fillId="2" borderId="5" xfId="1" applyNumberFormat="1" applyFont="1" applyFill="1" applyBorder="1"/>
    <xf numFmtId="166" fontId="4" fillId="2" borderId="9" xfId="1" applyNumberFormat="1" applyFont="1" applyFill="1" applyBorder="1"/>
    <xf numFmtId="49" fontId="2" fillId="2" borderId="6" xfId="1" applyNumberFormat="1" applyFont="1" applyFill="1" applyBorder="1" applyAlignment="1">
      <alignment horizontal="center"/>
    </xf>
    <xf numFmtId="0" fontId="4" fillId="0" borderId="6" xfId="5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3" xfId="5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166" fontId="4" fillId="0" borderId="9" xfId="5" applyNumberFormat="1" applyFont="1" applyBorder="1"/>
    <xf numFmtId="0" fontId="4" fillId="0" borderId="6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49" fontId="4" fillId="0" borderId="6" xfId="1" applyNumberFormat="1" applyFont="1" applyBorder="1"/>
    <xf numFmtId="0" fontId="4" fillId="4" borderId="6" xfId="1" applyFont="1" applyFill="1" applyBorder="1"/>
    <xf numFmtId="49" fontId="2" fillId="4" borderId="6" xfId="1" applyNumberFormat="1" applyFont="1" applyFill="1" applyBorder="1" applyAlignment="1">
      <alignment horizontal="center"/>
    </xf>
    <xf numFmtId="167" fontId="4" fillId="4" borderId="6" xfId="1" applyNumberFormat="1" applyFont="1" applyFill="1" applyBorder="1"/>
    <xf numFmtId="166" fontId="4" fillId="4" borderId="9" xfId="1" applyNumberFormat="1" applyFont="1" applyFill="1" applyBorder="1"/>
    <xf numFmtId="166" fontId="4" fillId="4" borderId="0" xfId="1" applyNumberFormat="1" applyFont="1" applyFill="1"/>
    <xf numFmtId="0" fontId="12" fillId="0" borderId="11" xfId="1" applyFont="1" applyBorder="1"/>
    <xf numFmtId="49" fontId="12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4" fontId="12" fillId="0" borderId="0" xfId="1" applyNumberFormat="1" applyFont="1"/>
    <xf numFmtId="0" fontId="8" fillId="0" borderId="0" xfId="1" applyFont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/>
    <xf numFmtId="0" fontId="13" fillId="0" borderId="0" xfId="1" applyFont="1"/>
    <xf numFmtId="166" fontId="8" fillId="2" borderId="1" xfId="1" applyNumberFormat="1" applyFont="1" applyFill="1" applyBorder="1"/>
    <xf numFmtId="166" fontId="8" fillId="2" borderId="0" xfId="1" applyNumberFormat="1" applyFont="1" applyFill="1"/>
    <xf numFmtId="0" fontId="12" fillId="0" borderId="0" xfId="1" applyFont="1" applyAlignment="1">
      <alignment horizontal="center"/>
    </xf>
    <xf numFmtId="0" fontId="12" fillId="0" borderId="0" xfId="1" applyFont="1"/>
    <xf numFmtId="166" fontId="14" fillId="5" borderId="12" xfId="1" applyNumberFormat="1" applyFont="1" applyFill="1" applyBorder="1"/>
    <xf numFmtId="166" fontId="14" fillId="5" borderId="0" xfId="1" applyNumberFormat="1" applyFont="1" applyFill="1"/>
    <xf numFmtId="4" fontId="12" fillId="0" borderId="11" xfId="1" applyNumberFormat="1" applyFont="1" applyBorder="1"/>
    <xf numFmtId="0" fontId="12" fillId="6" borderId="0" xfId="1" applyFont="1" applyFill="1"/>
    <xf numFmtId="0" fontId="15" fillId="0" borderId="1" xfId="1" applyFont="1" applyBorder="1" applyAlignment="1">
      <alignment horizontal="right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166" fontId="9" fillId="0" borderId="1" xfId="1" applyNumberFormat="1" applyFont="1" applyBorder="1"/>
    <xf numFmtId="0" fontId="13" fillId="0" borderId="0" xfId="1" applyFont="1" applyAlignment="1">
      <alignment horizontal="right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166" fontId="16" fillId="0" borderId="1" xfId="1" applyNumberFormat="1" applyFont="1" applyBorder="1"/>
    <xf numFmtId="166" fontId="16" fillId="0" borderId="0" xfId="1" applyNumberFormat="1" applyFont="1"/>
    <xf numFmtId="0" fontId="12" fillId="0" borderId="0" xfId="1" applyFont="1" applyAlignment="1">
      <alignment horizontal="right"/>
    </xf>
    <xf numFmtId="166" fontId="16" fillId="7" borderId="0" xfId="1" applyNumberFormat="1" applyFont="1" applyFill="1"/>
    <xf numFmtId="167" fontId="13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930D1E78-FB86-431A-A267-909D6CB20F37}"/>
    <cellStyle name="Обычный 8" xfId="1" xr:uid="{7CBF16C9-78E1-4AF1-ACF8-0BF37F184D85}"/>
    <cellStyle name="Обычный 9 2" xfId="5" xr:uid="{81905915-65C6-4686-AF40-55245F5E5B78}"/>
    <cellStyle name="Финансовый 2" xfId="3" xr:uid="{A5BDA206-68D3-43AE-A568-6F67F2EE450E}"/>
    <cellStyle name="Финансовый 3 2" xfId="4" xr:uid="{EF6C8F86-4741-4BF7-AB7A-A293A04346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new\&#1054;&#1073;&#1097;&#1072;&#1103;_&#1086;&#1073;&#1084;&#1077;&#1085;\&#1041;&#1070;&#1044;&#1046;&#1045;&#1058;_2022_&#1054;&#1057;&#1053;&#1054;&#1042;&#1053;&#1054;&#1049;\&#1057;&#1074;&#1086;&#1076;&#1085;&#1072;&#1103;%20&#1088;&#1086;&#1089;&#1087;&#1080;&#1089;&#1100;\&#1057;&#1074;&#1086;&#1076;&#1085;&#1072;&#1103;%20&#1088;&#1086;&#1089;&#1087;&#1080;&#1089;&#1100;%20%20+&#1073;&#1102;&#1076;&#1078;&#1077;&#1090;&#1085;&#1072;&#1103;%20&#1088;&#1086;&#1089;&#1087;&#1080;&#1089;&#1100;+%20&#1082;&#1072;&#1089;&#1089;&#1086;&#1074;&#1099;&#1081;%20&#1087;&#1083;&#1072;&#1085;%202022&#1075;&#1086;&#1076;%20_&#1080;&#1079;&#1084;.%2011.0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БР на 01.01.2022"/>
      <sheetName val="БР_МС 2022"/>
      <sheetName val="БР _МА 2022  "/>
      <sheetName val="СВОД.БР 2022_кассовый план"/>
      <sheetName val="0709_+0113_ПДД_1"/>
      <sheetName val="0113_защита_1"/>
      <sheetName val="0310_1"/>
      <sheetName val="0401_1"/>
      <sheetName val="0503_2"/>
      <sheetName val="0709_эколог1"/>
      <sheetName val="0709_пнаруш_1"/>
      <sheetName val="0709_наркотик1"/>
      <sheetName val="0709_террор.1"/>
      <sheetName val="0709_табак1"/>
      <sheetName val="0709_межнац.1"/>
      <sheetName val="0801_празд.1"/>
      <sheetName val="0804_досуг1"/>
      <sheetName val="1101_спорт_1"/>
    </sheetNames>
    <sheetDataSet>
      <sheetData sheetId="0"/>
      <sheetData sheetId="1">
        <row r="10">
          <cell r="F10">
            <v>6483.0999999999995</v>
          </cell>
        </row>
        <row r="12">
          <cell r="F12">
            <v>1534.3000000000002</v>
          </cell>
        </row>
        <row r="18">
          <cell r="F18">
            <v>1181.9000000000001</v>
          </cell>
        </row>
        <row r="21">
          <cell r="F21">
            <v>352.4</v>
          </cell>
        </row>
        <row r="24">
          <cell r="F24">
            <v>4852.7999999999993</v>
          </cell>
        </row>
        <row r="25">
          <cell r="F25">
            <v>329.4</v>
          </cell>
        </row>
        <row r="30">
          <cell r="F30">
            <v>329.4</v>
          </cell>
        </row>
        <row r="31">
          <cell r="F31">
            <v>4523.3999999999996</v>
          </cell>
        </row>
        <row r="32">
          <cell r="F32">
            <v>2840.6</v>
          </cell>
        </row>
        <row r="34">
          <cell r="F34">
            <v>2181.6999999999998</v>
          </cell>
        </row>
        <row r="39">
          <cell r="F39">
            <v>658.9</v>
          </cell>
        </row>
        <row r="42">
          <cell r="F42">
            <v>1673.6999999999998</v>
          </cell>
        </row>
        <row r="44">
          <cell r="F44">
            <v>1561.3999999999999</v>
          </cell>
        </row>
        <row r="60">
          <cell r="F60">
            <v>112.3</v>
          </cell>
        </row>
        <row r="61">
          <cell r="F61">
            <v>9.1</v>
          </cell>
        </row>
        <row r="68">
          <cell r="F68">
            <v>8.1</v>
          </cell>
        </row>
        <row r="70">
          <cell r="F70">
            <v>1</v>
          </cell>
        </row>
        <row r="74">
          <cell r="F74">
            <v>96</v>
          </cell>
        </row>
        <row r="79">
          <cell r="F79">
            <v>96</v>
          </cell>
        </row>
      </sheetData>
      <sheetData sheetId="2">
        <row r="12">
          <cell r="F12">
            <v>15801.3</v>
          </cell>
        </row>
        <row r="13">
          <cell r="F13">
            <v>1534.3000000000002</v>
          </cell>
        </row>
        <row r="18">
          <cell r="F18">
            <v>1181.9000000000001</v>
          </cell>
        </row>
        <row r="19">
          <cell r="F19">
            <v>352.4</v>
          </cell>
        </row>
        <row r="23">
          <cell r="F23">
            <v>9725.2999999999993</v>
          </cell>
        </row>
        <row r="25">
          <cell r="F25">
            <v>7469.5</v>
          </cell>
        </row>
        <row r="32">
          <cell r="F32">
            <v>2255.8000000000002</v>
          </cell>
        </row>
        <row r="33">
          <cell r="F33">
            <v>1437.1999999999998</v>
          </cell>
        </row>
        <row r="34">
          <cell r="F34">
            <v>1437.1999999999998</v>
          </cell>
        </row>
        <row r="49">
          <cell r="F49">
            <v>3</v>
          </cell>
        </row>
        <row r="53">
          <cell r="F53">
            <v>0</v>
          </cell>
        </row>
        <row r="54">
          <cell r="F54">
            <v>1</v>
          </cell>
        </row>
        <row r="59">
          <cell r="F59">
            <v>2</v>
          </cell>
        </row>
        <row r="60">
          <cell r="F60">
            <v>923.3</v>
          </cell>
        </row>
        <row r="63">
          <cell r="F63">
            <v>709.1</v>
          </cell>
        </row>
        <row r="65">
          <cell r="F65">
            <v>214.2</v>
          </cell>
        </row>
        <row r="67">
          <cell r="F67">
            <v>214.2</v>
          </cell>
        </row>
        <row r="68">
          <cell r="F68">
            <v>2178.1999999999998</v>
          </cell>
        </row>
        <row r="73">
          <cell r="F73">
            <v>1560.1</v>
          </cell>
        </row>
        <row r="78">
          <cell r="F78">
            <v>471.1</v>
          </cell>
        </row>
        <row r="80">
          <cell r="F80">
            <v>147</v>
          </cell>
        </row>
        <row r="95">
          <cell r="F95">
            <v>30</v>
          </cell>
        </row>
        <row r="98">
          <cell r="F98">
            <v>400</v>
          </cell>
        </row>
        <row r="103">
          <cell r="F103">
            <v>400</v>
          </cell>
        </row>
        <row r="104">
          <cell r="F104">
            <v>150</v>
          </cell>
        </row>
        <row r="109">
          <cell r="F109">
            <v>150</v>
          </cell>
        </row>
        <row r="110">
          <cell r="F110">
            <v>8.1</v>
          </cell>
        </row>
        <row r="112">
          <cell r="F112">
            <v>8.1</v>
          </cell>
        </row>
        <row r="118">
          <cell r="F118">
            <v>400</v>
          </cell>
        </row>
        <row r="120">
          <cell r="F120">
            <v>400</v>
          </cell>
        </row>
        <row r="130">
          <cell r="F130">
            <v>250</v>
          </cell>
        </row>
        <row r="133">
          <cell r="F133">
            <v>250</v>
          </cell>
        </row>
        <row r="134">
          <cell r="F134">
            <v>250</v>
          </cell>
        </row>
        <row r="145">
          <cell r="F145">
            <v>683.2</v>
          </cell>
        </row>
        <row r="150">
          <cell r="F150">
            <v>438.9</v>
          </cell>
        </row>
        <row r="153">
          <cell r="F153">
            <v>132.30000000000001</v>
          </cell>
        </row>
        <row r="156">
          <cell r="F156">
            <v>112</v>
          </cell>
        </row>
        <row r="168">
          <cell r="F168">
            <v>9585.6999999999989</v>
          </cell>
        </row>
        <row r="173">
          <cell r="F173">
            <v>6655</v>
          </cell>
        </row>
        <row r="177">
          <cell r="F177">
            <v>2009.8</v>
          </cell>
        </row>
        <row r="182">
          <cell r="F182">
            <v>903.90000000000009</v>
          </cell>
        </row>
        <row r="199">
          <cell r="F199">
            <v>0.4</v>
          </cell>
        </row>
        <row r="202">
          <cell r="F202">
            <v>16.600000000000001</v>
          </cell>
        </row>
        <row r="206">
          <cell r="F206">
            <v>24492.5</v>
          </cell>
        </row>
        <row r="209">
          <cell r="F209">
            <v>12947</v>
          </cell>
        </row>
        <row r="221">
          <cell r="F221">
            <v>11545.5</v>
          </cell>
        </row>
        <row r="241">
          <cell r="F241">
            <v>24</v>
          </cell>
        </row>
        <row r="245">
          <cell r="F245">
            <v>145</v>
          </cell>
        </row>
        <row r="261">
          <cell r="F261">
            <v>24</v>
          </cell>
        </row>
        <row r="264">
          <cell r="F264">
            <v>150</v>
          </cell>
        </row>
        <row r="273">
          <cell r="F273">
            <v>150</v>
          </cell>
        </row>
        <row r="287">
          <cell r="F287">
            <v>24</v>
          </cell>
        </row>
        <row r="293">
          <cell r="F293">
            <v>24</v>
          </cell>
        </row>
        <row r="299">
          <cell r="F299">
            <v>3033.3</v>
          </cell>
        </row>
        <row r="310">
          <cell r="F310">
            <v>1466.4</v>
          </cell>
        </row>
        <row r="347">
          <cell r="F347">
            <v>5855.3</v>
          </cell>
        </row>
        <row r="353">
          <cell r="F353">
            <v>754.6</v>
          </cell>
        </row>
        <row r="409">
          <cell r="F409">
            <v>2623.1</v>
          </cell>
        </row>
        <row r="412">
          <cell r="F412">
            <v>792.19999999999993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A8C29-89FB-406A-B80A-1E886E17E697}">
  <sheetPr>
    <tabColor theme="5" tint="0.59999389629810485"/>
  </sheetPr>
  <dimension ref="A1:Q294"/>
  <sheetViews>
    <sheetView tabSelected="1" view="pageBreakPreview" topLeftCell="A40" zoomScale="120" zoomScaleNormal="120" zoomScaleSheetLayoutView="120" workbookViewId="0">
      <selection activeCell="A4" sqref="A4:E4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3.140625" style="2" customWidth="1"/>
    <col min="5" max="5" width="15.28515625" style="2" customWidth="1"/>
    <col min="6" max="6" width="15.28515625" style="2" hidden="1" customWidth="1"/>
    <col min="7" max="7" width="15.28515625" style="2" customWidth="1"/>
    <col min="8" max="8" width="16.42578125" style="2" hidden="1" customWidth="1"/>
    <col min="9" max="17" width="9.140625" style="2" hidden="1" customWidth="1"/>
    <col min="18" max="19" width="9.140625" style="2" customWidth="1"/>
    <col min="20" max="20" width="9.7109375" style="2" customWidth="1"/>
    <col min="21" max="252" width="9.140625" style="2" customWidth="1"/>
    <col min="253" max="16384" width="96.85546875" style="2"/>
  </cols>
  <sheetData>
    <row r="1" spans="1:17" ht="37.5" customHeight="1" x14ac:dyDescent="0.3">
      <c r="A1" s="172" t="s">
        <v>194</v>
      </c>
      <c r="B1" s="172"/>
      <c r="C1" s="172"/>
      <c r="D1" s="172"/>
      <c r="E1" s="172"/>
      <c r="F1" s="1"/>
      <c r="G1" s="1"/>
    </row>
    <row r="2" spans="1:17" ht="19.5" customHeight="1" x14ac:dyDescent="0.3">
      <c r="A2" s="177" t="s">
        <v>0</v>
      </c>
      <c r="B2" s="177"/>
      <c r="C2" s="177"/>
      <c r="D2" s="177"/>
      <c r="E2" s="177"/>
      <c r="F2" s="3"/>
      <c r="G2" s="3"/>
    </row>
    <row r="3" spans="1:17" ht="21" customHeight="1" x14ac:dyDescent="0.3">
      <c r="A3" s="173"/>
      <c r="B3" s="173"/>
      <c r="C3" s="173"/>
      <c r="D3" s="173"/>
      <c r="E3" s="173"/>
      <c r="F3" s="4"/>
      <c r="G3" s="4"/>
    </row>
    <row r="4" spans="1:17" ht="40.5" customHeight="1" x14ac:dyDescent="0.3">
      <c r="A4" s="174" t="s">
        <v>1</v>
      </c>
      <c r="B4" s="174"/>
      <c r="C4" s="174"/>
      <c r="D4" s="174"/>
      <c r="E4" s="174"/>
      <c r="F4" s="5"/>
      <c r="G4" s="5"/>
    </row>
    <row r="5" spans="1:17" ht="39" customHeight="1" x14ac:dyDescent="0.3">
      <c r="A5" s="175"/>
      <c r="B5" s="175"/>
      <c r="C5" s="175"/>
      <c r="D5" s="175"/>
      <c r="E5" s="175"/>
      <c r="F5" s="6"/>
      <c r="G5" s="6"/>
    </row>
    <row r="6" spans="1:17" ht="36" customHeight="1" x14ac:dyDescent="0.3">
      <c r="A6" s="176" t="s">
        <v>2</v>
      </c>
      <c r="B6" s="176"/>
      <c r="C6" s="176"/>
      <c r="D6" s="176"/>
      <c r="E6" s="176"/>
      <c r="F6" s="7"/>
      <c r="G6" s="7"/>
    </row>
    <row r="7" spans="1:17" ht="21.75" customHeight="1" x14ac:dyDescent="0.3">
      <c r="A7" s="7"/>
      <c r="B7" s="7"/>
      <c r="C7" s="7"/>
      <c r="D7" s="7"/>
      <c r="E7" s="7"/>
      <c r="F7" s="7"/>
      <c r="G7" s="7"/>
    </row>
    <row r="8" spans="1:17" ht="15.75" x14ac:dyDescent="0.2">
      <c r="A8" s="165" t="s">
        <v>3</v>
      </c>
      <c r="B8" s="167" t="s">
        <v>4</v>
      </c>
      <c r="C8" s="167" t="s">
        <v>5</v>
      </c>
      <c r="D8" s="167" t="s">
        <v>6</v>
      </c>
      <c r="E8" s="170" t="s">
        <v>7</v>
      </c>
      <c r="F8" s="8"/>
      <c r="G8" s="8"/>
    </row>
    <row r="9" spans="1:17" ht="84.75" customHeight="1" x14ac:dyDescent="0.2">
      <c r="A9" s="166"/>
      <c r="B9" s="168"/>
      <c r="C9" s="169"/>
      <c r="D9" s="169"/>
      <c r="E9" s="171"/>
      <c r="F9" s="9" t="s">
        <v>8</v>
      </c>
      <c r="G9" s="9"/>
      <c r="J9" s="2" t="s">
        <v>9</v>
      </c>
    </row>
    <row r="10" spans="1:17" ht="101.25" x14ac:dyDescent="0.3">
      <c r="A10" s="10" t="s">
        <v>10</v>
      </c>
      <c r="B10" s="11"/>
      <c r="C10" s="12"/>
      <c r="D10" s="13"/>
      <c r="E10" s="14">
        <f>E11</f>
        <v>6483.0999999999995</v>
      </c>
      <c r="F10" s="15">
        <f>'[1]БР_МС 2022'!F10</f>
        <v>6483.0999999999995</v>
      </c>
      <c r="G10" s="15"/>
      <c r="H10" s="2" t="s">
        <v>11</v>
      </c>
      <c r="I10" s="2" t="s">
        <v>12</v>
      </c>
      <c r="J10" s="2" t="s">
        <v>13</v>
      </c>
      <c r="K10" s="16" t="s">
        <v>14</v>
      </c>
      <c r="L10" s="2" t="s">
        <v>15</v>
      </c>
      <c r="O10" s="2" t="s">
        <v>16</v>
      </c>
      <c r="P10" s="2" t="s">
        <v>12</v>
      </c>
      <c r="Q10" s="2" t="s">
        <v>17</v>
      </c>
    </row>
    <row r="11" spans="1:17" ht="18.75" x14ac:dyDescent="0.3">
      <c r="A11" s="17" t="s">
        <v>18</v>
      </c>
      <c r="B11" s="18" t="s">
        <v>19</v>
      </c>
      <c r="C11" s="19"/>
      <c r="D11" s="13"/>
      <c r="E11" s="14">
        <f>E12+E18+E37</f>
        <v>6483.0999999999995</v>
      </c>
      <c r="F11" s="15"/>
      <c r="G11" s="15"/>
      <c r="H11" s="20">
        <f>E11-E37</f>
        <v>6387.0999999999995</v>
      </c>
      <c r="I11" s="20">
        <f>E13+I23</f>
        <v>2826.9</v>
      </c>
      <c r="J11" s="2">
        <f>I24</f>
        <v>1224.8</v>
      </c>
      <c r="K11" s="20">
        <f>E23-I23+E19</f>
        <v>3560.2</v>
      </c>
      <c r="L11" s="20">
        <f>I11+K11</f>
        <v>6387.1</v>
      </c>
      <c r="M11" s="20">
        <f>H11-L11</f>
        <v>0</v>
      </c>
      <c r="O11" s="20">
        <v>25996</v>
      </c>
      <c r="P11" s="20">
        <v>19996.900000000001</v>
      </c>
      <c r="Q11" s="20">
        <f>O11-P11</f>
        <v>5999.0999999999985</v>
      </c>
    </row>
    <row r="12" spans="1:17" ht="37.5" x14ac:dyDescent="0.3">
      <c r="A12" s="21" t="s">
        <v>20</v>
      </c>
      <c r="B12" s="22" t="s">
        <v>21</v>
      </c>
      <c r="C12" s="23"/>
      <c r="D12" s="24"/>
      <c r="E12" s="14">
        <f>E13</f>
        <v>1534.3000000000002</v>
      </c>
      <c r="F12" s="15">
        <f>'[1]БР_МС 2022'!F12</f>
        <v>1534.3000000000002</v>
      </c>
      <c r="G12" s="15"/>
      <c r="H12" s="2" t="s">
        <v>22</v>
      </c>
      <c r="I12" s="20"/>
    </row>
    <row r="13" spans="1:17" ht="18.75" x14ac:dyDescent="0.3">
      <c r="A13" s="25" t="s">
        <v>23</v>
      </c>
      <c r="B13" s="26" t="s">
        <v>21</v>
      </c>
      <c r="C13" s="26" t="s">
        <v>24</v>
      </c>
      <c r="D13" s="24"/>
      <c r="E13" s="14">
        <f>E14</f>
        <v>1534.3000000000002</v>
      </c>
      <c r="F13" s="15"/>
      <c r="G13" s="15"/>
      <c r="H13" s="20">
        <f>E44-E67</f>
        <v>13623.099999999999</v>
      </c>
      <c r="I13" s="20">
        <f>E45+E51+E63</f>
        <v>12182.899999999998</v>
      </c>
      <c r="K13" s="20">
        <f>E55+E58</f>
        <v>1440.1999999999998</v>
      </c>
      <c r="L13" s="20">
        <f>SUM(I13+K13)</f>
        <v>13623.099999999999</v>
      </c>
      <c r="M13" s="20">
        <f>H13-L13</f>
        <v>0</v>
      </c>
    </row>
    <row r="14" spans="1:17" ht="75" x14ac:dyDescent="0.3">
      <c r="A14" s="27" t="s">
        <v>25</v>
      </c>
      <c r="B14" s="28" t="s">
        <v>21</v>
      </c>
      <c r="C14" s="28" t="s">
        <v>24</v>
      </c>
      <c r="D14" s="29">
        <v>100</v>
      </c>
      <c r="E14" s="30">
        <f>E15</f>
        <v>1534.3000000000002</v>
      </c>
      <c r="F14" s="31"/>
      <c r="G14" s="31"/>
      <c r="I14" s="20">
        <f>I11+I13</f>
        <v>15009.799999999997</v>
      </c>
      <c r="K14" s="20">
        <f>K11+K13</f>
        <v>5000.3999999999996</v>
      </c>
      <c r="L14" s="20">
        <f>L11+L13</f>
        <v>20010.199999999997</v>
      </c>
    </row>
    <row r="15" spans="1:17" ht="37.5" x14ac:dyDescent="0.3">
      <c r="A15" s="32" t="s">
        <v>26</v>
      </c>
      <c r="B15" s="28" t="s">
        <v>21</v>
      </c>
      <c r="C15" s="28" t="s">
        <v>24</v>
      </c>
      <c r="D15" s="29">
        <v>120</v>
      </c>
      <c r="E15" s="30">
        <f>E16+E17</f>
        <v>1534.3000000000002</v>
      </c>
      <c r="F15" s="31"/>
      <c r="G15" s="31"/>
      <c r="H15" s="16" t="s">
        <v>27</v>
      </c>
      <c r="I15" s="33">
        <f>P11-I14</f>
        <v>4987.100000000004</v>
      </c>
      <c r="J15" s="34"/>
      <c r="K15" s="33">
        <f>Q11-K14</f>
        <v>998.69999999999891</v>
      </c>
    </row>
    <row r="16" spans="1:17" ht="18.75" x14ac:dyDescent="0.3">
      <c r="A16" s="35" t="s">
        <v>28</v>
      </c>
      <c r="B16" s="36" t="s">
        <v>21</v>
      </c>
      <c r="C16" s="28" t="s">
        <v>24</v>
      </c>
      <c r="D16" s="29">
        <v>121</v>
      </c>
      <c r="E16" s="30">
        <f>'[1]БР_МС 2022'!F18</f>
        <v>1181.9000000000001</v>
      </c>
      <c r="F16" s="31"/>
      <c r="G16" s="31"/>
    </row>
    <row r="17" spans="1:10" ht="56.25" x14ac:dyDescent="0.3">
      <c r="A17" s="32" t="s">
        <v>29</v>
      </c>
      <c r="B17" s="36" t="s">
        <v>21</v>
      </c>
      <c r="C17" s="28" t="s">
        <v>24</v>
      </c>
      <c r="D17" s="29">
        <v>129</v>
      </c>
      <c r="E17" s="30">
        <f>'[1]БР_МС 2022'!F21</f>
        <v>352.4</v>
      </c>
      <c r="F17" s="31"/>
      <c r="G17" s="31"/>
    </row>
    <row r="18" spans="1:10" s="16" customFormat="1" ht="56.25" x14ac:dyDescent="0.3">
      <c r="A18" s="37" t="s">
        <v>30</v>
      </c>
      <c r="B18" s="38" t="s">
        <v>31</v>
      </c>
      <c r="C18" s="38"/>
      <c r="D18" s="39"/>
      <c r="E18" s="40">
        <f>E19+E23</f>
        <v>4852.7999999999993</v>
      </c>
      <c r="F18" s="41">
        <f>'[1]БР_МС 2022'!F24</f>
        <v>4852.7999999999993</v>
      </c>
      <c r="G18" s="41"/>
      <c r="H18" s="42"/>
    </row>
    <row r="19" spans="1:10" ht="37.5" x14ac:dyDescent="0.3">
      <c r="A19" s="43" t="s">
        <v>32</v>
      </c>
      <c r="B19" s="44" t="s">
        <v>31</v>
      </c>
      <c r="C19" s="23" t="s">
        <v>33</v>
      </c>
      <c r="D19" s="24"/>
      <c r="E19" s="14">
        <f>E20</f>
        <v>329.4</v>
      </c>
      <c r="F19" s="15">
        <f>'[1]БР_МС 2022'!F25</f>
        <v>329.4</v>
      </c>
      <c r="G19" s="15"/>
      <c r="H19" s="42"/>
    </row>
    <row r="20" spans="1:10" ht="75" x14ac:dyDescent="0.3">
      <c r="A20" s="45" t="s">
        <v>25</v>
      </c>
      <c r="B20" s="46" t="s">
        <v>31</v>
      </c>
      <c r="C20" s="36" t="s">
        <v>33</v>
      </c>
      <c r="D20" s="47">
        <v>100</v>
      </c>
      <c r="E20" s="30">
        <f>E21</f>
        <v>329.4</v>
      </c>
      <c r="F20" s="31"/>
      <c r="G20" s="31"/>
      <c r="H20" s="42"/>
    </row>
    <row r="21" spans="1:10" ht="37.5" x14ac:dyDescent="0.3">
      <c r="A21" s="32" t="s">
        <v>26</v>
      </c>
      <c r="B21" s="46" t="s">
        <v>31</v>
      </c>
      <c r="C21" s="36" t="s">
        <v>33</v>
      </c>
      <c r="D21" s="29">
        <v>120</v>
      </c>
      <c r="E21" s="30">
        <f>E22</f>
        <v>329.4</v>
      </c>
      <c r="F21" s="31"/>
      <c r="G21" s="31"/>
      <c r="H21" s="42"/>
    </row>
    <row r="22" spans="1:10" ht="42.75" customHeight="1" x14ac:dyDescent="0.3">
      <c r="A22" s="32" t="s">
        <v>34</v>
      </c>
      <c r="B22" s="46" t="s">
        <v>31</v>
      </c>
      <c r="C22" s="36" t="s">
        <v>33</v>
      </c>
      <c r="D22" s="29">
        <v>123</v>
      </c>
      <c r="E22" s="30">
        <f>'[1]БР_МС 2022'!F30</f>
        <v>329.4</v>
      </c>
      <c r="F22" s="31"/>
      <c r="G22" s="31"/>
      <c r="H22" s="42"/>
    </row>
    <row r="23" spans="1:10" ht="36.75" customHeight="1" x14ac:dyDescent="0.3">
      <c r="A23" s="48" t="s">
        <v>35</v>
      </c>
      <c r="B23" s="26" t="s">
        <v>31</v>
      </c>
      <c r="C23" s="26" t="s">
        <v>36</v>
      </c>
      <c r="D23" s="24"/>
      <c r="E23" s="14">
        <f>E24+E28+E32</f>
        <v>4523.3999999999996</v>
      </c>
      <c r="F23" s="15">
        <f>'[1]БР_МС 2022'!F31</f>
        <v>4523.3999999999996</v>
      </c>
      <c r="G23" s="15"/>
      <c r="H23" s="42" t="s">
        <v>11</v>
      </c>
      <c r="I23" s="2">
        <v>1292.5999999999999</v>
      </c>
    </row>
    <row r="24" spans="1:10" ht="75" x14ac:dyDescent="0.3">
      <c r="A24" s="45" t="s">
        <v>25</v>
      </c>
      <c r="B24" s="46" t="s">
        <v>31</v>
      </c>
      <c r="C24" s="28" t="s">
        <v>36</v>
      </c>
      <c r="D24" s="29">
        <v>100</v>
      </c>
      <c r="E24" s="30">
        <f>E25+E27</f>
        <v>2840.6</v>
      </c>
      <c r="F24" s="31">
        <f>'[1]БР_МС 2022'!F32</f>
        <v>2840.6</v>
      </c>
      <c r="G24" s="31"/>
      <c r="H24" s="2" t="s">
        <v>37</v>
      </c>
      <c r="I24" s="2">
        <v>1224.8</v>
      </c>
      <c r="J24" s="2">
        <f>I23+I24</f>
        <v>2517.3999999999996</v>
      </c>
    </row>
    <row r="25" spans="1:10" ht="37.5" x14ac:dyDescent="0.3">
      <c r="A25" s="32" t="s">
        <v>26</v>
      </c>
      <c r="B25" s="46" t="s">
        <v>31</v>
      </c>
      <c r="C25" s="28" t="s">
        <v>36</v>
      </c>
      <c r="D25" s="29">
        <v>120</v>
      </c>
      <c r="E25" s="30">
        <f>E26</f>
        <v>2181.6999999999998</v>
      </c>
      <c r="F25" s="31"/>
      <c r="G25" s="31"/>
    </row>
    <row r="26" spans="1:10" ht="18.75" x14ac:dyDescent="0.3">
      <c r="A26" s="35" t="s">
        <v>28</v>
      </c>
      <c r="B26" s="46" t="s">
        <v>31</v>
      </c>
      <c r="C26" s="28" t="s">
        <v>36</v>
      </c>
      <c r="D26" s="29">
        <v>121</v>
      </c>
      <c r="E26" s="30">
        <f>'[1]БР_МС 2022'!F34</f>
        <v>2181.6999999999998</v>
      </c>
      <c r="F26" s="31"/>
      <c r="G26" s="31"/>
    </row>
    <row r="27" spans="1:10" ht="56.25" x14ac:dyDescent="0.3">
      <c r="A27" s="32" t="s">
        <v>29</v>
      </c>
      <c r="B27" s="46" t="s">
        <v>31</v>
      </c>
      <c r="C27" s="28" t="s">
        <v>36</v>
      </c>
      <c r="D27" s="29">
        <v>129</v>
      </c>
      <c r="E27" s="30">
        <f>'[1]БР_МС 2022'!F39</f>
        <v>658.9</v>
      </c>
      <c r="F27" s="31"/>
      <c r="G27" s="31"/>
    </row>
    <row r="28" spans="1:10" ht="37.5" x14ac:dyDescent="0.3">
      <c r="A28" s="32" t="s">
        <v>38</v>
      </c>
      <c r="B28" s="46" t="s">
        <v>31</v>
      </c>
      <c r="C28" s="28" t="s">
        <v>36</v>
      </c>
      <c r="D28" s="29">
        <v>200</v>
      </c>
      <c r="E28" s="30">
        <f>E29</f>
        <v>1673.6999999999998</v>
      </c>
      <c r="F28" s="31">
        <f>'[1]БР_МС 2022'!F42</f>
        <v>1673.6999999999998</v>
      </c>
      <c r="G28" s="31"/>
      <c r="H28" s="20"/>
    </row>
    <row r="29" spans="1:10" ht="37.5" x14ac:dyDescent="0.3">
      <c r="A29" s="32" t="s">
        <v>39</v>
      </c>
      <c r="B29" s="46" t="s">
        <v>31</v>
      </c>
      <c r="C29" s="28" t="s">
        <v>36</v>
      </c>
      <c r="D29" s="29">
        <v>240</v>
      </c>
      <c r="E29" s="49">
        <f>E30+E31</f>
        <v>1673.6999999999998</v>
      </c>
      <c r="F29" s="31"/>
      <c r="G29" s="31"/>
      <c r="H29" s="20"/>
    </row>
    <row r="30" spans="1:10" ht="18.75" x14ac:dyDescent="0.3">
      <c r="A30" s="32" t="s">
        <v>40</v>
      </c>
      <c r="B30" s="46" t="s">
        <v>31</v>
      </c>
      <c r="C30" s="28" t="s">
        <v>36</v>
      </c>
      <c r="D30" s="29">
        <v>244</v>
      </c>
      <c r="E30" s="49">
        <f>'[1]БР_МС 2022'!F44</f>
        <v>1561.3999999999999</v>
      </c>
      <c r="F30" s="31"/>
      <c r="G30" s="31"/>
    </row>
    <row r="31" spans="1:10" ht="18.75" x14ac:dyDescent="0.3">
      <c r="A31" s="32" t="s">
        <v>41</v>
      </c>
      <c r="B31" s="46" t="s">
        <v>31</v>
      </c>
      <c r="C31" s="28" t="s">
        <v>36</v>
      </c>
      <c r="D31" s="29">
        <v>247</v>
      </c>
      <c r="E31" s="49">
        <f>'[1]БР_МС 2022'!F60</f>
        <v>112.3</v>
      </c>
      <c r="F31" s="31"/>
      <c r="G31" s="31"/>
    </row>
    <row r="32" spans="1:10" ht="18.75" x14ac:dyDescent="0.3">
      <c r="A32" s="50" t="s">
        <v>42</v>
      </c>
      <c r="B32" s="46" t="s">
        <v>31</v>
      </c>
      <c r="C32" s="28" t="s">
        <v>36</v>
      </c>
      <c r="D32" s="29">
        <v>800</v>
      </c>
      <c r="E32" s="49">
        <f>E33</f>
        <v>9.1</v>
      </c>
      <c r="F32" s="31">
        <f>'[1]БР_МС 2022'!F61</f>
        <v>9.1</v>
      </c>
      <c r="G32" s="31"/>
    </row>
    <row r="33" spans="1:8" ht="18.75" x14ac:dyDescent="0.3">
      <c r="A33" s="50" t="s">
        <v>43</v>
      </c>
      <c r="B33" s="46" t="s">
        <v>31</v>
      </c>
      <c r="C33" s="28" t="s">
        <v>36</v>
      </c>
      <c r="D33" s="29">
        <v>850</v>
      </c>
      <c r="E33" s="49">
        <f>E34+E35+E36</f>
        <v>9.1</v>
      </c>
      <c r="F33" s="31"/>
      <c r="G33" s="31"/>
    </row>
    <row r="34" spans="1:8" ht="18.75" x14ac:dyDescent="0.3">
      <c r="A34" s="50" t="s">
        <v>44</v>
      </c>
      <c r="B34" s="51" t="s">
        <v>31</v>
      </c>
      <c r="C34" s="28" t="s">
        <v>36</v>
      </c>
      <c r="D34" s="52">
        <v>851</v>
      </c>
      <c r="E34" s="30">
        <v>0</v>
      </c>
      <c r="F34" s="31"/>
      <c r="G34" s="31"/>
    </row>
    <row r="35" spans="1:8" ht="18.75" x14ac:dyDescent="0.3">
      <c r="A35" s="50" t="s">
        <v>45</v>
      </c>
      <c r="B35" s="51" t="s">
        <v>31</v>
      </c>
      <c r="C35" s="28" t="s">
        <v>36</v>
      </c>
      <c r="D35" s="52">
        <v>852</v>
      </c>
      <c r="E35" s="30">
        <f>'[1]БР_МС 2022'!F68</f>
        <v>8.1</v>
      </c>
      <c r="F35" s="31"/>
      <c r="G35" s="31"/>
    </row>
    <row r="36" spans="1:8" ht="18.75" x14ac:dyDescent="0.3">
      <c r="A36" s="50" t="s">
        <v>46</v>
      </c>
      <c r="B36" s="51" t="s">
        <v>31</v>
      </c>
      <c r="C36" s="28" t="s">
        <v>36</v>
      </c>
      <c r="D36" s="52">
        <v>853</v>
      </c>
      <c r="E36" s="30">
        <f>'[1]БР_МС 2022'!F70</f>
        <v>1</v>
      </c>
      <c r="F36" s="31"/>
      <c r="G36" s="31"/>
    </row>
    <row r="37" spans="1:8" ht="18.75" x14ac:dyDescent="0.3">
      <c r="A37" s="53" t="s">
        <v>47</v>
      </c>
      <c r="B37" s="44" t="s">
        <v>48</v>
      </c>
      <c r="C37" s="44"/>
      <c r="D37" s="54"/>
      <c r="E37" s="14">
        <f>E38</f>
        <v>96</v>
      </c>
      <c r="F37" s="15"/>
      <c r="G37" s="15"/>
    </row>
    <row r="38" spans="1:8" ht="56.25" x14ac:dyDescent="0.3">
      <c r="A38" s="48" t="s">
        <v>49</v>
      </c>
      <c r="B38" s="44" t="s">
        <v>48</v>
      </c>
      <c r="C38" s="44" t="s">
        <v>50</v>
      </c>
      <c r="D38" s="54"/>
      <c r="E38" s="55">
        <f>E39</f>
        <v>96</v>
      </c>
      <c r="F38" s="56">
        <f>'[1]БР_МС 2022'!F74</f>
        <v>96</v>
      </c>
      <c r="G38" s="56"/>
    </row>
    <row r="39" spans="1:8" ht="18.75" x14ac:dyDescent="0.3">
      <c r="A39" s="50" t="s">
        <v>42</v>
      </c>
      <c r="B39" s="46" t="s">
        <v>48</v>
      </c>
      <c r="C39" s="51" t="s">
        <v>50</v>
      </c>
      <c r="D39" s="57">
        <v>800</v>
      </c>
      <c r="E39" s="30">
        <f>E40</f>
        <v>96</v>
      </c>
      <c r="F39" s="31"/>
      <c r="G39" s="31"/>
    </row>
    <row r="40" spans="1:8" ht="18.75" x14ac:dyDescent="0.3">
      <c r="A40" s="50" t="s">
        <v>51</v>
      </c>
      <c r="B40" s="51" t="s">
        <v>48</v>
      </c>
      <c r="C40" s="51" t="s">
        <v>50</v>
      </c>
      <c r="D40" s="52">
        <v>850</v>
      </c>
      <c r="E40" s="30">
        <f>E41</f>
        <v>96</v>
      </c>
      <c r="F40" s="31"/>
      <c r="G40" s="31"/>
    </row>
    <row r="41" spans="1:8" ht="18.75" x14ac:dyDescent="0.3">
      <c r="A41" s="50" t="s">
        <v>46</v>
      </c>
      <c r="B41" s="51" t="s">
        <v>48</v>
      </c>
      <c r="C41" s="51" t="s">
        <v>50</v>
      </c>
      <c r="D41" s="52">
        <v>853</v>
      </c>
      <c r="E41" s="30">
        <f>'[1]БР_МС 2022'!F79</f>
        <v>96</v>
      </c>
      <c r="F41" s="31"/>
      <c r="G41" s="31"/>
    </row>
    <row r="42" spans="1:8" ht="101.25" x14ac:dyDescent="0.3">
      <c r="A42" s="10" t="s">
        <v>52</v>
      </c>
      <c r="B42" s="58"/>
      <c r="C42" s="26"/>
      <c r="D42" s="59"/>
      <c r="E42" s="60">
        <f>E43+E97+E103+E114+E138+E174+E187+E207+E227</f>
        <v>92570.299999999988</v>
      </c>
      <c r="F42" s="15"/>
      <c r="G42" s="15"/>
    </row>
    <row r="43" spans="1:8" ht="18.75" x14ac:dyDescent="0.3">
      <c r="A43" s="53" t="s">
        <v>53</v>
      </c>
      <c r="B43" s="22" t="s">
        <v>19</v>
      </c>
      <c r="C43" s="26"/>
      <c r="D43" s="24"/>
      <c r="E43" s="14">
        <f>E44+E75+E79</f>
        <v>16789.399999999998</v>
      </c>
      <c r="F43" s="15"/>
      <c r="G43" s="15"/>
    </row>
    <row r="44" spans="1:8" ht="61.5" customHeight="1" x14ac:dyDescent="0.3">
      <c r="A44" s="48" t="s">
        <v>54</v>
      </c>
      <c r="B44" s="23" t="s">
        <v>55</v>
      </c>
      <c r="C44" s="26"/>
      <c r="D44" s="24"/>
      <c r="E44" s="14">
        <f>E45+E50+E63+E67</f>
        <v>15801.3</v>
      </c>
      <c r="F44" s="15">
        <f>'[1]БР _МА 2022  '!F12</f>
        <v>15801.3</v>
      </c>
      <c r="G44" s="15"/>
      <c r="H44" s="61"/>
    </row>
    <row r="45" spans="1:8" ht="75" x14ac:dyDescent="0.3">
      <c r="A45" s="48" t="s">
        <v>56</v>
      </c>
      <c r="B45" s="26" t="s">
        <v>55</v>
      </c>
      <c r="C45" s="26" t="s">
        <v>57</v>
      </c>
      <c r="D45" s="24"/>
      <c r="E45" s="14">
        <f>E46</f>
        <v>1534.3000000000002</v>
      </c>
      <c r="F45" s="15">
        <f>'[1]БР _МА 2022  '!F13</f>
        <v>1534.3000000000002</v>
      </c>
      <c r="G45" s="15"/>
    </row>
    <row r="46" spans="1:8" ht="75" x14ac:dyDescent="0.3">
      <c r="A46" s="45" t="s">
        <v>25</v>
      </c>
      <c r="B46" s="28" t="s">
        <v>55</v>
      </c>
      <c r="C46" s="28" t="s">
        <v>57</v>
      </c>
      <c r="D46" s="29">
        <v>100</v>
      </c>
      <c r="E46" s="30">
        <f>E47</f>
        <v>1534.3000000000002</v>
      </c>
      <c r="F46" s="31"/>
      <c r="G46" s="31"/>
    </row>
    <row r="47" spans="1:8" ht="37.5" x14ac:dyDescent="0.3">
      <c r="A47" s="32" t="s">
        <v>26</v>
      </c>
      <c r="B47" s="28" t="s">
        <v>55</v>
      </c>
      <c r="C47" s="28" t="s">
        <v>57</v>
      </c>
      <c r="D47" s="29">
        <v>120</v>
      </c>
      <c r="E47" s="30">
        <f>E48+E49</f>
        <v>1534.3000000000002</v>
      </c>
      <c r="F47" s="31"/>
      <c r="G47" s="31"/>
    </row>
    <row r="48" spans="1:8" ht="18.75" x14ac:dyDescent="0.3">
      <c r="A48" s="35" t="s">
        <v>28</v>
      </c>
      <c r="B48" s="28" t="s">
        <v>55</v>
      </c>
      <c r="C48" s="28" t="s">
        <v>57</v>
      </c>
      <c r="D48" s="29">
        <v>121</v>
      </c>
      <c r="E48" s="30">
        <f>'[1]БР _МА 2022  '!F18</f>
        <v>1181.9000000000001</v>
      </c>
      <c r="F48" s="31"/>
      <c r="G48" s="31"/>
    </row>
    <row r="49" spans="1:7" ht="56.25" x14ac:dyDescent="0.3">
      <c r="A49" s="32" t="s">
        <v>29</v>
      </c>
      <c r="B49" s="28" t="s">
        <v>55</v>
      </c>
      <c r="C49" s="28" t="s">
        <v>57</v>
      </c>
      <c r="D49" s="29">
        <v>129</v>
      </c>
      <c r="E49" s="30">
        <f>'[1]БР _МА 2022  '!F19</f>
        <v>352.4</v>
      </c>
      <c r="F49" s="31">
        <f>'[1]БР _МА 2022  '!F19</f>
        <v>352.4</v>
      </c>
      <c r="G49" s="31"/>
    </row>
    <row r="50" spans="1:7" ht="56.25" x14ac:dyDescent="0.3">
      <c r="A50" s="48" t="s">
        <v>58</v>
      </c>
      <c r="B50" s="26" t="s">
        <v>55</v>
      </c>
      <c r="C50" s="26" t="s">
        <v>59</v>
      </c>
      <c r="D50" s="62"/>
      <c r="E50" s="60">
        <f>E51+E55+E58</f>
        <v>11165.5</v>
      </c>
      <c r="F50" s="15"/>
      <c r="G50" s="15"/>
    </row>
    <row r="51" spans="1:7" ht="75" x14ac:dyDescent="0.3">
      <c r="A51" s="45" t="s">
        <v>25</v>
      </c>
      <c r="B51" s="28" t="s">
        <v>55</v>
      </c>
      <c r="C51" s="28" t="s">
        <v>59</v>
      </c>
      <c r="D51" s="29">
        <v>100</v>
      </c>
      <c r="E51" s="30">
        <f>E52</f>
        <v>9725.2999999999993</v>
      </c>
      <c r="F51" s="31">
        <f>'[1]БР _МА 2022  '!F23</f>
        <v>9725.2999999999993</v>
      </c>
      <c r="G51" s="31"/>
    </row>
    <row r="52" spans="1:7" ht="37.5" x14ac:dyDescent="0.3">
      <c r="A52" s="32" t="s">
        <v>26</v>
      </c>
      <c r="B52" s="28" t="s">
        <v>55</v>
      </c>
      <c r="C52" s="28" t="s">
        <v>59</v>
      </c>
      <c r="D52" s="29">
        <v>120</v>
      </c>
      <c r="E52" s="30">
        <f>E53+E54</f>
        <v>9725.2999999999993</v>
      </c>
      <c r="F52" s="31"/>
      <c r="G52" s="31"/>
    </row>
    <row r="53" spans="1:7" ht="18.75" x14ac:dyDescent="0.3">
      <c r="A53" s="35" t="s">
        <v>28</v>
      </c>
      <c r="B53" s="28" t="s">
        <v>55</v>
      </c>
      <c r="C53" s="28" t="s">
        <v>59</v>
      </c>
      <c r="D53" s="29">
        <v>121</v>
      </c>
      <c r="E53" s="30">
        <f>'[1]БР _МА 2022  '!F25</f>
        <v>7469.5</v>
      </c>
      <c r="F53" s="31"/>
      <c r="G53" s="31"/>
    </row>
    <row r="54" spans="1:7" ht="56.25" x14ac:dyDescent="0.3">
      <c r="A54" s="32" t="s">
        <v>29</v>
      </c>
      <c r="B54" s="28" t="s">
        <v>55</v>
      </c>
      <c r="C54" s="28" t="s">
        <v>59</v>
      </c>
      <c r="D54" s="29">
        <v>129</v>
      </c>
      <c r="E54" s="30">
        <f>'[1]БР _МА 2022  '!F32</f>
        <v>2255.8000000000002</v>
      </c>
      <c r="F54" s="31"/>
      <c r="G54" s="31"/>
    </row>
    <row r="55" spans="1:7" ht="37.5" x14ac:dyDescent="0.3">
      <c r="A55" s="32" t="s">
        <v>38</v>
      </c>
      <c r="B55" s="28" t="s">
        <v>55</v>
      </c>
      <c r="C55" s="28" t="s">
        <v>59</v>
      </c>
      <c r="D55" s="29">
        <v>200</v>
      </c>
      <c r="E55" s="30">
        <f>E56</f>
        <v>1437.1999999999998</v>
      </c>
      <c r="F55" s="31">
        <f>'[1]БР _МА 2022  '!F33</f>
        <v>1437.1999999999998</v>
      </c>
      <c r="G55" s="31"/>
    </row>
    <row r="56" spans="1:7" ht="37.5" x14ac:dyDescent="0.3">
      <c r="A56" s="32" t="s">
        <v>39</v>
      </c>
      <c r="B56" s="28" t="s">
        <v>55</v>
      </c>
      <c r="C56" s="28" t="s">
        <v>59</v>
      </c>
      <c r="D56" s="29">
        <v>240</v>
      </c>
      <c r="E56" s="30">
        <f>E57</f>
        <v>1437.1999999999998</v>
      </c>
      <c r="F56" s="31"/>
      <c r="G56" s="31"/>
    </row>
    <row r="57" spans="1:7" ht="18.75" x14ac:dyDescent="0.3">
      <c r="A57" s="32" t="s">
        <v>40</v>
      </c>
      <c r="B57" s="28" t="s">
        <v>55</v>
      </c>
      <c r="C57" s="28" t="s">
        <v>59</v>
      </c>
      <c r="D57" s="29">
        <v>244</v>
      </c>
      <c r="E57" s="30">
        <f>'[1]БР _МА 2022  '!F34</f>
        <v>1437.1999999999998</v>
      </c>
      <c r="F57" s="31"/>
      <c r="G57" s="31"/>
    </row>
    <row r="58" spans="1:7" ht="18.75" x14ac:dyDescent="0.3">
      <c r="A58" s="50" t="s">
        <v>42</v>
      </c>
      <c r="B58" s="28" t="s">
        <v>55</v>
      </c>
      <c r="C58" s="28" t="s">
        <v>59</v>
      </c>
      <c r="D58" s="29">
        <v>800</v>
      </c>
      <c r="E58" s="30">
        <f>E59</f>
        <v>3</v>
      </c>
      <c r="F58" s="31">
        <f>'[1]БР _МА 2022  '!F49</f>
        <v>3</v>
      </c>
      <c r="G58" s="31"/>
    </row>
    <row r="59" spans="1:7" ht="18.75" x14ac:dyDescent="0.3">
      <c r="A59" s="50" t="s">
        <v>43</v>
      </c>
      <c r="B59" s="28" t="s">
        <v>55</v>
      </c>
      <c r="C59" s="28" t="s">
        <v>59</v>
      </c>
      <c r="D59" s="29">
        <v>850</v>
      </c>
      <c r="E59" s="30">
        <f>E60+E61+E62</f>
        <v>3</v>
      </c>
      <c r="F59" s="31"/>
      <c r="G59" s="31"/>
    </row>
    <row r="60" spans="1:7" ht="18.75" x14ac:dyDescent="0.3">
      <c r="A60" s="50" t="s">
        <v>44</v>
      </c>
      <c r="B60" s="28" t="s">
        <v>55</v>
      </c>
      <c r="C60" s="28" t="s">
        <v>59</v>
      </c>
      <c r="D60" s="29">
        <v>851</v>
      </c>
      <c r="E60" s="30">
        <f>'[1]БР _МА 2022  '!F53</f>
        <v>0</v>
      </c>
      <c r="F60" s="31"/>
      <c r="G60" s="31"/>
    </row>
    <row r="61" spans="1:7" ht="18.75" x14ac:dyDescent="0.3">
      <c r="A61" s="50" t="s">
        <v>45</v>
      </c>
      <c r="B61" s="28" t="s">
        <v>55</v>
      </c>
      <c r="C61" s="28" t="s">
        <v>59</v>
      </c>
      <c r="D61" s="29">
        <v>852</v>
      </c>
      <c r="E61" s="30">
        <f>'[1]БР _МА 2022  '!F54</f>
        <v>1</v>
      </c>
      <c r="F61" s="31"/>
      <c r="G61" s="31"/>
    </row>
    <row r="62" spans="1:7" ht="18.75" x14ac:dyDescent="0.3">
      <c r="A62" s="50" t="s">
        <v>46</v>
      </c>
      <c r="B62" s="28" t="s">
        <v>55</v>
      </c>
      <c r="C62" s="28" t="s">
        <v>59</v>
      </c>
      <c r="D62" s="29">
        <v>853</v>
      </c>
      <c r="E62" s="30">
        <f>'[1]БР _МА 2022  '!F59</f>
        <v>2</v>
      </c>
      <c r="F62" s="31"/>
      <c r="G62" s="31"/>
    </row>
    <row r="63" spans="1:7" ht="56.25" x14ac:dyDescent="0.3">
      <c r="A63" s="63" t="s">
        <v>60</v>
      </c>
      <c r="B63" s="26" t="s">
        <v>55</v>
      </c>
      <c r="C63" s="23" t="s">
        <v>61</v>
      </c>
      <c r="D63" s="62">
        <v>100</v>
      </c>
      <c r="E63" s="14">
        <f>E64</f>
        <v>923.3</v>
      </c>
      <c r="F63" s="15">
        <f>'[1]БР _МА 2022  '!F60</f>
        <v>923.3</v>
      </c>
      <c r="G63" s="15"/>
    </row>
    <row r="64" spans="1:7" ht="37.5" x14ac:dyDescent="0.3">
      <c r="A64" s="32" t="s">
        <v>26</v>
      </c>
      <c r="B64" s="28" t="s">
        <v>55</v>
      </c>
      <c r="C64" s="36" t="s">
        <v>61</v>
      </c>
      <c r="D64" s="29">
        <v>120</v>
      </c>
      <c r="E64" s="30">
        <f>E65+E66</f>
        <v>923.3</v>
      </c>
      <c r="F64" s="31"/>
      <c r="G64" s="31"/>
    </row>
    <row r="65" spans="1:7" ht="18.75" x14ac:dyDescent="0.3">
      <c r="A65" s="35" t="s">
        <v>28</v>
      </c>
      <c r="B65" s="28" t="s">
        <v>55</v>
      </c>
      <c r="C65" s="36" t="s">
        <v>61</v>
      </c>
      <c r="D65" s="29">
        <v>121</v>
      </c>
      <c r="E65" s="30">
        <f>'[1]БР _МА 2022  '!F63</f>
        <v>709.1</v>
      </c>
      <c r="F65" s="31"/>
      <c r="G65" s="31"/>
    </row>
    <row r="66" spans="1:7" ht="56.25" x14ac:dyDescent="0.3">
      <c r="A66" s="32" t="s">
        <v>29</v>
      </c>
      <c r="B66" s="28" t="s">
        <v>55</v>
      </c>
      <c r="C66" s="36" t="s">
        <v>61</v>
      </c>
      <c r="D66" s="29">
        <v>129</v>
      </c>
      <c r="E66" s="30">
        <f>'[1]БР _МА 2022  '!F67</f>
        <v>214.2</v>
      </c>
      <c r="F66" s="31">
        <f>'[1]БР _МА 2022  '!F65</f>
        <v>214.2</v>
      </c>
      <c r="G66" s="31"/>
    </row>
    <row r="67" spans="1:7" ht="75" x14ac:dyDescent="0.3">
      <c r="A67" s="63" t="s">
        <v>62</v>
      </c>
      <c r="B67" s="64" t="s">
        <v>55</v>
      </c>
      <c r="C67" s="23" t="s">
        <v>63</v>
      </c>
      <c r="D67" s="65"/>
      <c r="E67" s="14">
        <f>E68+E72</f>
        <v>2178.1999999999998</v>
      </c>
      <c r="F67" s="15">
        <f>'[1]БР _МА 2022  '!F68</f>
        <v>2178.1999999999998</v>
      </c>
      <c r="G67" s="15"/>
    </row>
    <row r="68" spans="1:7" ht="75" x14ac:dyDescent="0.3">
      <c r="A68" s="66" t="s">
        <v>25</v>
      </c>
      <c r="B68" s="28" t="s">
        <v>55</v>
      </c>
      <c r="C68" s="36" t="s">
        <v>63</v>
      </c>
      <c r="D68" s="65">
        <v>100</v>
      </c>
      <c r="E68" s="30">
        <f>E69</f>
        <v>2031.1999999999998</v>
      </c>
      <c r="F68" s="31"/>
      <c r="G68" s="31"/>
    </row>
    <row r="69" spans="1:7" ht="37.5" x14ac:dyDescent="0.3">
      <c r="A69" s="67" t="s">
        <v>26</v>
      </c>
      <c r="B69" s="28" t="s">
        <v>55</v>
      </c>
      <c r="C69" s="28" t="s">
        <v>63</v>
      </c>
      <c r="D69" s="65">
        <v>120</v>
      </c>
      <c r="E69" s="49">
        <f>E70+E71</f>
        <v>2031.1999999999998</v>
      </c>
      <c r="F69" s="31"/>
      <c r="G69" s="31"/>
    </row>
    <row r="70" spans="1:7" ht="18.75" x14ac:dyDescent="0.3">
      <c r="A70" s="35" t="s">
        <v>28</v>
      </c>
      <c r="B70" s="28" t="s">
        <v>55</v>
      </c>
      <c r="C70" s="28" t="s">
        <v>63</v>
      </c>
      <c r="D70" s="65">
        <v>121</v>
      </c>
      <c r="E70" s="49">
        <f>'[1]БР _МА 2022  '!F73</f>
        <v>1560.1</v>
      </c>
      <c r="F70" s="31"/>
      <c r="G70" s="31"/>
    </row>
    <row r="71" spans="1:7" ht="56.25" x14ac:dyDescent="0.3">
      <c r="A71" s="32" t="s">
        <v>29</v>
      </c>
      <c r="B71" s="28" t="s">
        <v>55</v>
      </c>
      <c r="C71" s="28" t="s">
        <v>63</v>
      </c>
      <c r="D71" s="65">
        <v>129</v>
      </c>
      <c r="E71" s="49">
        <f>'[1]БР _МА 2022  '!F78</f>
        <v>471.1</v>
      </c>
      <c r="F71" s="31"/>
      <c r="G71" s="31"/>
    </row>
    <row r="72" spans="1:7" ht="37.5" x14ac:dyDescent="0.3">
      <c r="A72" s="32" t="s">
        <v>38</v>
      </c>
      <c r="B72" s="28" t="s">
        <v>55</v>
      </c>
      <c r="C72" s="28" t="s">
        <v>63</v>
      </c>
      <c r="D72" s="65">
        <v>200</v>
      </c>
      <c r="E72" s="49">
        <f>E73</f>
        <v>147</v>
      </c>
      <c r="F72" s="31"/>
      <c r="G72" s="31"/>
    </row>
    <row r="73" spans="1:7" ht="37.5" x14ac:dyDescent="0.3">
      <c r="A73" s="32" t="s">
        <v>39</v>
      </c>
      <c r="B73" s="28" t="s">
        <v>55</v>
      </c>
      <c r="C73" s="36" t="s">
        <v>63</v>
      </c>
      <c r="D73" s="65">
        <v>240</v>
      </c>
      <c r="E73" s="30">
        <f>E74</f>
        <v>147</v>
      </c>
      <c r="F73" s="31"/>
      <c r="G73" s="31"/>
    </row>
    <row r="74" spans="1:7" ht="18.75" x14ac:dyDescent="0.3">
      <c r="A74" s="32" t="s">
        <v>40</v>
      </c>
      <c r="B74" s="28" t="s">
        <v>55</v>
      </c>
      <c r="C74" s="36" t="s">
        <v>63</v>
      </c>
      <c r="D74" s="65">
        <v>244</v>
      </c>
      <c r="E74" s="30">
        <f>'[1]БР _МА 2022  '!F80</f>
        <v>147</v>
      </c>
      <c r="F74" s="31">
        <f>'[1]БР _МА 2022  '!F80</f>
        <v>147</v>
      </c>
      <c r="G74" s="31"/>
    </row>
    <row r="75" spans="1:7" ht="18.75" x14ac:dyDescent="0.3">
      <c r="A75" s="68" t="s">
        <v>64</v>
      </c>
      <c r="B75" s="26" t="s">
        <v>65</v>
      </c>
      <c r="C75" s="26"/>
      <c r="D75" s="69"/>
      <c r="E75" s="60">
        <f>E76</f>
        <v>30</v>
      </c>
      <c r="F75" s="15"/>
      <c r="G75" s="15"/>
    </row>
    <row r="76" spans="1:7" ht="18.75" x14ac:dyDescent="0.3">
      <c r="A76" s="68" t="s">
        <v>66</v>
      </c>
      <c r="B76" s="26" t="s">
        <v>65</v>
      </c>
      <c r="C76" s="26" t="s">
        <v>67</v>
      </c>
      <c r="D76" s="69"/>
      <c r="E76" s="14">
        <f>E77</f>
        <v>30</v>
      </c>
      <c r="F76" s="15"/>
      <c r="G76" s="15"/>
    </row>
    <row r="77" spans="1:7" ht="18.75" x14ac:dyDescent="0.3">
      <c r="A77" s="70" t="s">
        <v>42</v>
      </c>
      <c r="B77" s="28" t="s">
        <v>65</v>
      </c>
      <c r="C77" s="28" t="s">
        <v>67</v>
      </c>
      <c r="D77" s="65">
        <v>800</v>
      </c>
      <c r="E77" s="30">
        <f>E78</f>
        <v>30</v>
      </c>
      <c r="F77" s="31"/>
      <c r="G77" s="31"/>
    </row>
    <row r="78" spans="1:7" ht="18.75" x14ac:dyDescent="0.3">
      <c r="A78" s="70" t="s">
        <v>68</v>
      </c>
      <c r="B78" s="28" t="s">
        <v>65</v>
      </c>
      <c r="C78" s="28" t="s">
        <v>67</v>
      </c>
      <c r="D78" s="65">
        <v>870</v>
      </c>
      <c r="E78" s="30">
        <f>'[1]БР _МА 2022  '!F95</f>
        <v>30</v>
      </c>
      <c r="F78" s="31"/>
      <c r="G78" s="31"/>
    </row>
    <row r="79" spans="1:7" ht="18.75" x14ac:dyDescent="0.3">
      <c r="A79" s="53" t="s">
        <v>47</v>
      </c>
      <c r="B79" s="26" t="s">
        <v>48</v>
      </c>
      <c r="C79" s="28"/>
      <c r="D79" s="71"/>
      <c r="E79" s="14">
        <f>E81+E85+E89+E93</f>
        <v>958.1</v>
      </c>
      <c r="F79" s="15"/>
      <c r="G79" s="15"/>
    </row>
    <row r="80" spans="1:7" ht="18.75" x14ac:dyDescent="0.3">
      <c r="A80" s="53" t="s">
        <v>69</v>
      </c>
      <c r="B80" s="44" t="s">
        <v>48</v>
      </c>
      <c r="C80" s="51"/>
      <c r="D80" s="72"/>
      <c r="E80" s="14">
        <f t="shared" ref="E80:E82" si="0">E81</f>
        <v>400</v>
      </c>
      <c r="F80" s="15"/>
      <c r="G80" s="15"/>
    </row>
    <row r="81" spans="1:8" ht="119.25" customHeight="1" x14ac:dyDescent="0.3">
      <c r="A81" s="73" t="s">
        <v>70</v>
      </c>
      <c r="B81" s="44" t="s">
        <v>48</v>
      </c>
      <c r="C81" s="44" t="s">
        <v>71</v>
      </c>
      <c r="D81" s="74"/>
      <c r="E81" s="14">
        <f t="shared" si="0"/>
        <v>400</v>
      </c>
      <c r="F81" s="15">
        <f>'[1]БР _МА 2022  '!F98</f>
        <v>400</v>
      </c>
      <c r="G81" s="15"/>
    </row>
    <row r="82" spans="1:8" ht="24.75" customHeight="1" x14ac:dyDescent="0.3">
      <c r="A82" s="50" t="s">
        <v>42</v>
      </c>
      <c r="B82" s="51" t="s">
        <v>48</v>
      </c>
      <c r="C82" s="51" t="s">
        <v>71</v>
      </c>
      <c r="D82" s="52">
        <v>800</v>
      </c>
      <c r="E82" s="30">
        <f t="shared" si="0"/>
        <v>400</v>
      </c>
      <c r="F82" s="31"/>
      <c r="G82" s="31"/>
    </row>
    <row r="83" spans="1:8" ht="23.25" customHeight="1" x14ac:dyDescent="0.3">
      <c r="A83" s="50" t="s">
        <v>72</v>
      </c>
      <c r="B83" s="51" t="s">
        <v>48</v>
      </c>
      <c r="C83" s="51" t="s">
        <v>71</v>
      </c>
      <c r="D83" s="52">
        <v>830</v>
      </c>
      <c r="E83" s="30">
        <f>E84</f>
        <v>400</v>
      </c>
      <c r="F83" s="31"/>
      <c r="G83" s="31"/>
    </row>
    <row r="84" spans="1:8" ht="36.75" customHeight="1" x14ac:dyDescent="0.3">
      <c r="A84" s="32" t="s">
        <v>73</v>
      </c>
      <c r="B84" s="51" t="s">
        <v>48</v>
      </c>
      <c r="C84" s="51" t="s">
        <v>71</v>
      </c>
      <c r="D84" s="52">
        <v>831</v>
      </c>
      <c r="E84" s="30">
        <f>'[1]БР _МА 2022  '!F103</f>
        <v>400</v>
      </c>
      <c r="F84" s="31"/>
      <c r="G84" s="31"/>
    </row>
    <row r="85" spans="1:8" ht="21.75" customHeight="1" x14ac:dyDescent="0.3">
      <c r="A85" s="75" t="s">
        <v>74</v>
      </c>
      <c r="B85" s="26" t="s">
        <v>48</v>
      </c>
      <c r="C85" s="26" t="s">
        <v>75</v>
      </c>
      <c r="D85" s="62"/>
      <c r="E85" s="76">
        <f>E86</f>
        <v>150</v>
      </c>
      <c r="F85" s="77">
        <f>'[1]БР _МА 2022  '!F104</f>
        <v>150</v>
      </c>
      <c r="G85" s="77"/>
    </row>
    <row r="86" spans="1:8" ht="35.25" customHeight="1" x14ac:dyDescent="0.3">
      <c r="A86" s="32" t="s">
        <v>38</v>
      </c>
      <c r="B86" s="28" t="s">
        <v>48</v>
      </c>
      <c r="C86" s="28" t="s">
        <v>75</v>
      </c>
      <c r="D86" s="65">
        <v>200</v>
      </c>
      <c r="E86" s="78">
        <f>E87</f>
        <v>150</v>
      </c>
      <c r="F86" s="79"/>
      <c r="G86" s="79"/>
    </row>
    <row r="87" spans="1:8" ht="35.25" customHeight="1" x14ac:dyDescent="0.3">
      <c r="A87" s="32" t="s">
        <v>39</v>
      </c>
      <c r="B87" s="28" t="s">
        <v>48</v>
      </c>
      <c r="C87" s="28" t="s">
        <v>75</v>
      </c>
      <c r="D87" s="65">
        <v>240</v>
      </c>
      <c r="E87" s="30">
        <f>E88</f>
        <v>150</v>
      </c>
      <c r="F87" s="31"/>
      <c r="G87" s="31"/>
    </row>
    <row r="88" spans="1:8" ht="24.75" customHeight="1" x14ac:dyDescent="0.3">
      <c r="A88" s="32" t="s">
        <v>40</v>
      </c>
      <c r="B88" s="80" t="s">
        <v>48</v>
      </c>
      <c r="C88" s="28" t="s">
        <v>75</v>
      </c>
      <c r="D88" s="65">
        <v>244</v>
      </c>
      <c r="E88" s="30">
        <f>'[1]БР _МА 2022  '!F109</f>
        <v>150</v>
      </c>
      <c r="F88" s="31"/>
      <c r="G88" s="31"/>
    </row>
    <row r="89" spans="1:8" ht="78.75" customHeight="1" x14ac:dyDescent="0.3">
      <c r="A89" s="21" t="s">
        <v>76</v>
      </c>
      <c r="B89" s="26" t="s">
        <v>48</v>
      </c>
      <c r="C89" s="26" t="s">
        <v>77</v>
      </c>
      <c r="D89" s="29"/>
      <c r="E89" s="60">
        <f>E90</f>
        <v>8.1</v>
      </c>
      <c r="F89" s="15">
        <f>'[1]БР _МА 2022  '!F110</f>
        <v>8.1</v>
      </c>
      <c r="G89" s="15"/>
    </row>
    <row r="90" spans="1:8" ht="41.25" customHeight="1" x14ac:dyDescent="0.3">
      <c r="A90" s="32" t="s">
        <v>38</v>
      </c>
      <c r="B90" s="28" t="s">
        <v>48</v>
      </c>
      <c r="C90" s="28" t="s">
        <v>77</v>
      </c>
      <c r="D90" s="47">
        <v>200</v>
      </c>
      <c r="E90" s="30">
        <f>E91</f>
        <v>8.1</v>
      </c>
      <c r="F90" s="31"/>
      <c r="G90" s="31"/>
    </row>
    <row r="91" spans="1:8" ht="41.25" customHeight="1" x14ac:dyDescent="0.3">
      <c r="A91" s="32" t="s">
        <v>39</v>
      </c>
      <c r="B91" s="28" t="s">
        <v>48</v>
      </c>
      <c r="C91" s="28" t="s">
        <v>77</v>
      </c>
      <c r="D91" s="29">
        <v>240</v>
      </c>
      <c r="E91" s="30">
        <f>E92</f>
        <v>8.1</v>
      </c>
      <c r="F91" s="31"/>
      <c r="G91" s="31"/>
    </row>
    <row r="92" spans="1:8" ht="29.25" customHeight="1" x14ac:dyDescent="0.3">
      <c r="A92" s="32" t="s">
        <v>40</v>
      </c>
      <c r="B92" s="80" t="s">
        <v>48</v>
      </c>
      <c r="C92" s="28" t="s">
        <v>77</v>
      </c>
      <c r="D92" s="57">
        <v>244</v>
      </c>
      <c r="E92" s="30">
        <f>'[1]БР _МА 2022  '!F112</f>
        <v>8.1</v>
      </c>
      <c r="F92" s="31"/>
      <c r="G92" s="31"/>
    </row>
    <row r="93" spans="1:8" ht="77.25" customHeight="1" x14ac:dyDescent="0.3">
      <c r="A93" s="48" t="s">
        <v>78</v>
      </c>
      <c r="B93" s="26" t="s">
        <v>48</v>
      </c>
      <c r="C93" s="26" t="s">
        <v>79</v>
      </c>
      <c r="D93" s="29"/>
      <c r="E93" s="81">
        <f>E94</f>
        <v>400</v>
      </c>
      <c r="F93" s="82">
        <f>'[1]БР _МА 2022  '!F118</f>
        <v>400</v>
      </c>
      <c r="G93" s="82"/>
      <c r="H93" s="20"/>
    </row>
    <row r="94" spans="1:8" ht="37.5" x14ac:dyDescent="0.3">
      <c r="A94" s="32" t="s">
        <v>38</v>
      </c>
      <c r="B94" s="28" t="s">
        <v>48</v>
      </c>
      <c r="C94" s="28" t="s">
        <v>79</v>
      </c>
      <c r="D94" s="29">
        <v>200</v>
      </c>
      <c r="E94" s="83">
        <f>E95</f>
        <v>400</v>
      </c>
      <c r="F94" s="84"/>
      <c r="G94" s="84"/>
      <c r="H94" s="20"/>
    </row>
    <row r="95" spans="1:8" ht="37.5" x14ac:dyDescent="0.3">
      <c r="A95" s="32" t="s">
        <v>39</v>
      </c>
      <c r="B95" s="28" t="s">
        <v>48</v>
      </c>
      <c r="C95" s="28" t="s">
        <v>79</v>
      </c>
      <c r="D95" s="29">
        <v>240</v>
      </c>
      <c r="E95" s="83">
        <f>E96</f>
        <v>400</v>
      </c>
      <c r="F95" s="84"/>
      <c r="G95" s="84"/>
      <c r="H95" s="20"/>
    </row>
    <row r="96" spans="1:8" ht="26.25" customHeight="1" x14ac:dyDescent="0.3">
      <c r="A96" s="32" t="s">
        <v>80</v>
      </c>
      <c r="B96" s="28" t="s">
        <v>48</v>
      </c>
      <c r="C96" s="28" t="s">
        <v>79</v>
      </c>
      <c r="D96" s="29">
        <v>244</v>
      </c>
      <c r="E96" s="83">
        <f>'[1]БР _МА 2022  '!F120</f>
        <v>400</v>
      </c>
      <c r="F96" s="84"/>
      <c r="G96" s="84"/>
      <c r="H96" s="20"/>
    </row>
    <row r="97" spans="1:14" ht="37.5" x14ac:dyDescent="0.3">
      <c r="A97" s="48" t="s">
        <v>81</v>
      </c>
      <c r="B97" s="85" t="s">
        <v>82</v>
      </c>
      <c r="C97" s="26"/>
      <c r="D97" s="57"/>
      <c r="E97" s="60">
        <f>E98</f>
        <v>250</v>
      </c>
      <c r="F97" s="15"/>
      <c r="G97" s="15"/>
    </row>
    <row r="98" spans="1:14" ht="53.25" customHeight="1" x14ac:dyDescent="0.3">
      <c r="A98" s="48" t="s">
        <v>83</v>
      </c>
      <c r="B98" s="85" t="s">
        <v>84</v>
      </c>
      <c r="C98" s="26"/>
      <c r="D98" s="57"/>
      <c r="E98" s="14">
        <f>E99</f>
        <v>250</v>
      </c>
      <c r="F98" s="15">
        <f>'[1]БР _МА 2022  '!F130</f>
        <v>250</v>
      </c>
      <c r="G98" s="15"/>
    </row>
    <row r="99" spans="1:14" ht="93.75" x14ac:dyDescent="0.3">
      <c r="A99" s="48" t="s">
        <v>85</v>
      </c>
      <c r="B99" s="26" t="s">
        <v>84</v>
      </c>
      <c r="C99" s="26" t="s">
        <v>86</v>
      </c>
      <c r="D99" s="24"/>
      <c r="E99" s="14">
        <f>E100</f>
        <v>250</v>
      </c>
      <c r="F99" s="15">
        <f>'[1]БР _МА 2022  '!F133</f>
        <v>250</v>
      </c>
      <c r="G99" s="15"/>
    </row>
    <row r="100" spans="1:14" ht="37.5" x14ac:dyDescent="0.3">
      <c r="A100" s="32" t="s">
        <v>38</v>
      </c>
      <c r="B100" s="28" t="s">
        <v>84</v>
      </c>
      <c r="C100" s="28" t="s">
        <v>86</v>
      </c>
      <c r="D100" s="57">
        <v>200</v>
      </c>
      <c r="E100" s="86">
        <f>E101</f>
        <v>250</v>
      </c>
      <c r="F100" s="87"/>
      <c r="G100" s="87"/>
      <c r="N100" s="88"/>
    </row>
    <row r="101" spans="1:14" ht="37.5" x14ac:dyDescent="0.3">
      <c r="A101" s="32" t="s">
        <v>39</v>
      </c>
      <c r="B101" s="28" t="s">
        <v>84</v>
      </c>
      <c r="C101" s="28" t="s">
        <v>87</v>
      </c>
      <c r="D101" s="57">
        <v>240</v>
      </c>
      <c r="E101" s="86">
        <f>E102</f>
        <v>250</v>
      </c>
      <c r="F101" s="87"/>
      <c r="G101" s="87"/>
    </row>
    <row r="102" spans="1:14" ht="18.75" x14ac:dyDescent="0.3">
      <c r="A102" s="32" t="s">
        <v>40</v>
      </c>
      <c r="B102" s="28" t="s">
        <v>84</v>
      </c>
      <c r="C102" s="28" t="s">
        <v>87</v>
      </c>
      <c r="D102" s="57">
        <v>244</v>
      </c>
      <c r="E102" s="86">
        <f>'[1]БР _МА 2022  '!F134</f>
        <v>250</v>
      </c>
      <c r="F102" s="87"/>
      <c r="G102" s="87"/>
    </row>
    <row r="103" spans="1:14" ht="18.75" x14ac:dyDescent="0.3">
      <c r="A103" s="53" t="s">
        <v>88</v>
      </c>
      <c r="B103" s="26" t="s">
        <v>89</v>
      </c>
      <c r="C103" s="26"/>
      <c r="D103" s="89"/>
      <c r="E103" s="76">
        <f>E104</f>
        <v>683.2</v>
      </c>
      <c r="F103" s="77"/>
      <c r="G103" s="77"/>
    </row>
    <row r="104" spans="1:14" ht="18.75" x14ac:dyDescent="0.3">
      <c r="A104" s="53" t="s">
        <v>90</v>
      </c>
      <c r="B104" s="26" t="s">
        <v>91</v>
      </c>
      <c r="C104" s="26"/>
      <c r="D104" s="89"/>
      <c r="E104" s="76">
        <f>E106</f>
        <v>683.2</v>
      </c>
      <c r="F104" s="77"/>
      <c r="G104" s="77"/>
    </row>
    <row r="105" spans="1:14" ht="56.25" x14ac:dyDescent="0.3">
      <c r="A105" s="90" t="s">
        <v>92</v>
      </c>
      <c r="B105" s="26" t="s">
        <v>91</v>
      </c>
      <c r="C105" s="26"/>
      <c r="D105" s="89"/>
      <c r="E105" s="76">
        <f>E106</f>
        <v>683.2</v>
      </c>
      <c r="F105" s="77"/>
      <c r="G105" s="77"/>
    </row>
    <row r="106" spans="1:14" ht="56.25" x14ac:dyDescent="0.3">
      <c r="A106" s="91" t="s">
        <v>93</v>
      </c>
      <c r="B106" s="26" t="s">
        <v>91</v>
      </c>
      <c r="C106" s="26" t="s">
        <v>94</v>
      </c>
      <c r="D106" s="89"/>
      <c r="E106" s="76">
        <f>E107+E111</f>
        <v>683.2</v>
      </c>
      <c r="F106" s="77">
        <f>'[1]БР _МА 2022  '!F145</f>
        <v>683.2</v>
      </c>
      <c r="G106" s="77"/>
    </row>
    <row r="107" spans="1:14" ht="75" x14ac:dyDescent="0.3">
      <c r="A107" s="92" t="s">
        <v>25</v>
      </c>
      <c r="B107" s="28" t="s">
        <v>91</v>
      </c>
      <c r="C107" s="28" t="s">
        <v>94</v>
      </c>
      <c r="D107" s="29">
        <v>100</v>
      </c>
      <c r="E107" s="30">
        <f>E108</f>
        <v>571.20000000000005</v>
      </c>
      <c r="F107" s="31"/>
      <c r="G107" s="31"/>
    </row>
    <row r="108" spans="1:14" ht="18.75" x14ac:dyDescent="0.3">
      <c r="A108" s="93" t="s">
        <v>95</v>
      </c>
      <c r="B108" s="28" t="s">
        <v>91</v>
      </c>
      <c r="C108" s="28" t="s">
        <v>94</v>
      </c>
      <c r="D108" s="29">
        <v>110</v>
      </c>
      <c r="E108" s="30">
        <f>E109+E110</f>
        <v>571.20000000000005</v>
      </c>
      <c r="F108" s="31"/>
      <c r="G108" s="31"/>
    </row>
    <row r="109" spans="1:14" ht="18.75" x14ac:dyDescent="0.3">
      <c r="A109" s="50" t="s">
        <v>96</v>
      </c>
      <c r="B109" s="28" t="s">
        <v>91</v>
      </c>
      <c r="C109" s="28" t="s">
        <v>94</v>
      </c>
      <c r="D109" s="29">
        <v>111</v>
      </c>
      <c r="E109" s="30">
        <f>'[1]БР _МА 2022  '!F150</f>
        <v>438.9</v>
      </c>
      <c r="F109" s="31"/>
      <c r="G109" s="31"/>
    </row>
    <row r="110" spans="1:14" ht="56.25" x14ac:dyDescent="0.3">
      <c r="A110" s="94" t="s">
        <v>97</v>
      </c>
      <c r="B110" s="28" t="s">
        <v>91</v>
      </c>
      <c r="C110" s="28" t="s">
        <v>94</v>
      </c>
      <c r="D110" s="29">
        <v>119</v>
      </c>
      <c r="E110" s="30">
        <f>'[1]БР _МА 2022  '!F153</f>
        <v>132.30000000000001</v>
      </c>
      <c r="F110" s="31"/>
      <c r="G110" s="31"/>
    </row>
    <row r="111" spans="1:14" ht="37.5" x14ac:dyDescent="0.3">
      <c r="A111" s="32" t="s">
        <v>38</v>
      </c>
      <c r="B111" s="28" t="s">
        <v>91</v>
      </c>
      <c r="C111" s="28" t="s">
        <v>94</v>
      </c>
      <c r="D111" s="29">
        <v>200</v>
      </c>
      <c r="E111" s="30">
        <f>E112</f>
        <v>112</v>
      </c>
      <c r="F111" s="31"/>
      <c r="G111" s="31"/>
    </row>
    <row r="112" spans="1:14" ht="37.5" x14ac:dyDescent="0.3">
      <c r="A112" s="32" t="s">
        <v>39</v>
      </c>
      <c r="B112" s="28" t="s">
        <v>91</v>
      </c>
      <c r="C112" s="28" t="s">
        <v>94</v>
      </c>
      <c r="D112" s="29">
        <v>240</v>
      </c>
      <c r="E112" s="49">
        <f>E113</f>
        <v>112</v>
      </c>
      <c r="F112" s="31"/>
      <c r="G112" s="31"/>
    </row>
    <row r="113" spans="1:8" ht="18.75" x14ac:dyDescent="0.3">
      <c r="A113" s="32" t="s">
        <v>40</v>
      </c>
      <c r="B113" s="28" t="s">
        <v>91</v>
      </c>
      <c r="C113" s="28" t="s">
        <v>94</v>
      </c>
      <c r="D113" s="29">
        <v>244</v>
      </c>
      <c r="E113" s="95">
        <f>'[1]БР _МА 2022  '!F156</f>
        <v>112</v>
      </c>
      <c r="F113" s="96"/>
      <c r="G113" s="96"/>
    </row>
    <row r="114" spans="1:8" ht="18.75" x14ac:dyDescent="0.3">
      <c r="A114" s="53" t="s">
        <v>98</v>
      </c>
      <c r="B114" s="26" t="s">
        <v>99</v>
      </c>
      <c r="C114" s="26"/>
      <c r="D114" s="97"/>
      <c r="E114" s="60">
        <f>E115</f>
        <v>34078.199999999997</v>
      </c>
      <c r="F114" s="15"/>
      <c r="G114" s="15"/>
    </row>
    <row r="115" spans="1:8" ht="18" customHeight="1" x14ac:dyDescent="0.3">
      <c r="A115" s="53" t="s">
        <v>100</v>
      </c>
      <c r="B115" s="26" t="s">
        <v>101</v>
      </c>
      <c r="C115" s="26"/>
      <c r="D115" s="97"/>
      <c r="E115" s="14">
        <f>E116+E129</f>
        <v>34078.199999999997</v>
      </c>
      <c r="F115" s="15"/>
      <c r="G115" s="15"/>
    </row>
    <row r="116" spans="1:8" ht="54" customHeight="1" x14ac:dyDescent="0.3">
      <c r="A116" s="48" t="s">
        <v>102</v>
      </c>
      <c r="B116" s="98" t="s">
        <v>101</v>
      </c>
      <c r="C116" s="99" t="s">
        <v>103</v>
      </c>
      <c r="D116" s="100"/>
      <c r="E116" s="101">
        <f>E117+E121+E124</f>
        <v>9585.6999999999989</v>
      </c>
      <c r="F116" s="102">
        <f>'[1]БР _МА 2022  '!F168</f>
        <v>9585.6999999999989</v>
      </c>
      <c r="G116" s="102"/>
    </row>
    <row r="117" spans="1:8" ht="84" customHeight="1" x14ac:dyDescent="0.3">
      <c r="A117" s="32" t="s">
        <v>25</v>
      </c>
      <c r="B117" s="103" t="s">
        <v>101</v>
      </c>
      <c r="C117" s="103" t="s">
        <v>103</v>
      </c>
      <c r="D117" s="104">
        <v>100</v>
      </c>
      <c r="E117" s="105">
        <f>E118</f>
        <v>8664.7999999999993</v>
      </c>
      <c r="F117" s="106"/>
      <c r="G117" s="106"/>
    </row>
    <row r="118" spans="1:8" ht="18" customHeight="1" x14ac:dyDescent="0.3">
      <c r="A118" s="50" t="s">
        <v>95</v>
      </c>
      <c r="B118" s="103" t="s">
        <v>101</v>
      </c>
      <c r="C118" s="103" t="s">
        <v>103</v>
      </c>
      <c r="D118" s="104">
        <v>110</v>
      </c>
      <c r="E118" s="105">
        <f>E119+E120</f>
        <v>8664.7999999999993</v>
      </c>
      <c r="F118" s="106"/>
      <c r="G118" s="106"/>
      <c r="H118" s="20"/>
    </row>
    <row r="119" spans="1:8" ht="18" customHeight="1" x14ac:dyDescent="0.3">
      <c r="A119" s="50" t="s">
        <v>96</v>
      </c>
      <c r="B119" s="103" t="s">
        <v>101</v>
      </c>
      <c r="C119" s="103" t="s">
        <v>103</v>
      </c>
      <c r="D119" s="104">
        <v>111</v>
      </c>
      <c r="E119" s="107">
        <f>'[1]БР _МА 2022  '!F173</f>
        <v>6655</v>
      </c>
      <c r="F119" s="106"/>
      <c r="G119" s="106"/>
      <c r="H119" s="20"/>
    </row>
    <row r="120" spans="1:8" ht="36" customHeight="1" x14ac:dyDescent="0.3">
      <c r="A120" s="94" t="s">
        <v>97</v>
      </c>
      <c r="B120" s="103" t="s">
        <v>101</v>
      </c>
      <c r="C120" s="103" t="s">
        <v>103</v>
      </c>
      <c r="D120" s="104">
        <v>119</v>
      </c>
      <c r="E120" s="107">
        <f>'[1]БР _МА 2022  '!F177</f>
        <v>2009.8</v>
      </c>
      <c r="F120" s="106"/>
      <c r="G120" s="106"/>
      <c r="H120" s="20"/>
    </row>
    <row r="121" spans="1:8" ht="48" customHeight="1" x14ac:dyDescent="0.3">
      <c r="A121" s="32" t="s">
        <v>38</v>
      </c>
      <c r="B121" s="108" t="s">
        <v>101</v>
      </c>
      <c r="C121" s="108" t="s">
        <v>103</v>
      </c>
      <c r="D121" s="104">
        <v>200</v>
      </c>
      <c r="E121" s="107">
        <f>E122</f>
        <v>903.90000000000009</v>
      </c>
      <c r="F121" s="106"/>
      <c r="G121" s="106"/>
    </row>
    <row r="122" spans="1:8" ht="18" customHeight="1" x14ac:dyDescent="0.3">
      <c r="A122" s="32" t="s">
        <v>39</v>
      </c>
      <c r="B122" s="108" t="s">
        <v>101</v>
      </c>
      <c r="C122" s="108" t="s">
        <v>103</v>
      </c>
      <c r="D122" s="104">
        <v>240</v>
      </c>
      <c r="E122" s="107">
        <f>E123</f>
        <v>903.90000000000009</v>
      </c>
      <c r="F122" s="106"/>
      <c r="G122" s="106"/>
    </row>
    <row r="123" spans="1:8" ht="18" customHeight="1" x14ac:dyDescent="0.3">
      <c r="A123" s="32" t="s">
        <v>40</v>
      </c>
      <c r="B123" s="108" t="s">
        <v>101</v>
      </c>
      <c r="C123" s="108" t="s">
        <v>103</v>
      </c>
      <c r="D123" s="104">
        <v>244</v>
      </c>
      <c r="E123" s="107">
        <f>'[1]БР _МА 2022  '!F182</f>
        <v>903.90000000000009</v>
      </c>
      <c r="F123" s="106"/>
      <c r="G123" s="106"/>
    </row>
    <row r="124" spans="1:8" ht="18" customHeight="1" x14ac:dyDescent="0.3">
      <c r="A124" s="109" t="s">
        <v>42</v>
      </c>
      <c r="B124" s="108" t="s">
        <v>101</v>
      </c>
      <c r="C124" s="108" t="s">
        <v>103</v>
      </c>
      <c r="D124" s="104">
        <v>800</v>
      </c>
      <c r="E124" s="107">
        <f>E125</f>
        <v>17</v>
      </c>
      <c r="F124" s="106"/>
      <c r="G124" s="106"/>
    </row>
    <row r="125" spans="1:8" ht="18" customHeight="1" x14ac:dyDescent="0.3">
      <c r="A125" s="109" t="s">
        <v>43</v>
      </c>
      <c r="B125" s="108" t="s">
        <v>101</v>
      </c>
      <c r="C125" s="108" t="s">
        <v>103</v>
      </c>
      <c r="D125" s="104">
        <v>850</v>
      </c>
      <c r="E125" s="107">
        <f>E126+E127+E128</f>
        <v>17</v>
      </c>
      <c r="F125" s="106"/>
      <c r="G125" s="106"/>
    </row>
    <row r="126" spans="1:8" ht="18" customHeight="1" x14ac:dyDescent="0.3">
      <c r="A126" s="50" t="s">
        <v>44</v>
      </c>
      <c r="B126" s="108" t="s">
        <v>101</v>
      </c>
      <c r="C126" s="108" t="s">
        <v>103</v>
      </c>
      <c r="D126" s="104">
        <v>851</v>
      </c>
      <c r="E126" s="107">
        <v>0</v>
      </c>
      <c r="F126" s="106"/>
      <c r="G126" s="106"/>
    </row>
    <row r="127" spans="1:8" ht="18" customHeight="1" x14ac:dyDescent="0.3">
      <c r="A127" s="50" t="s">
        <v>45</v>
      </c>
      <c r="B127" s="108" t="s">
        <v>101</v>
      </c>
      <c r="C127" s="108" t="s">
        <v>103</v>
      </c>
      <c r="D127" s="104">
        <v>852</v>
      </c>
      <c r="E127" s="107">
        <f>'[1]БР _МА 2022  '!F199</f>
        <v>0.4</v>
      </c>
      <c r="F127" s="106"/>
      <c r="G127" s="106"/>
    </row>
    <row r="128" spans="1:8" ht="18" customHeight="1" x14ac:dyDescent="0.3">
      <c r="A128" s="50" t="s">
        <v>46</v>
      </c>
      <c r="B128" s="108" t="s">
        <v>101</v>
      </c>
      <c r="C128" s="108" t="s">
        <v>103</v>
      </c>
      <c r="D128" s="104">
        <v>853</v>
      </c>
      <c r="E128" s="107">
        <f>'[1]БР _МА 2022  '!F202</f>
        <v>16.600000000000001</v>
      </c>
      <c r="F128" s="106"/>
      <c r="G128" s="106"/>
    </row>
    <row r="129" spans="1:7" ht="60.75" customHeight="1" x14ac:dyDescent="0.3">
      <c r="A129" s="90" t="s">
        <v>92</v>
      </c>
      <c r="B129" s="26" t="s">
        <v>101</v>
      </c>
      <c r="C129" s="26"/>
      <c r="D129" s="24"/>
      <c r="E129" s="14">
        <f>E130+E134</f>
        <v>24492.5</v>
      </c>
      <c r="F129" s="15">
        <f>'[1]БР _МА 2022  '!F206</f>
        <v>24492.5</v>
      </c>
      <c r="G129" s="15"/>
    </row>
    <row r="130" spans="1:7" ht="44.25" customHeight="1" x14ac:dyDescent="0.3">
      <c r="A130" s="48" t="s">
        <v>104</v>
      </c>
      <c r="B130" s="26" t="s">
        <v>101</v>
      </c>
      <c r="C130" s="26" t="s">
        <v>105</v>
      </c>
      <c r="D130" s="97"/>
      <c r="E130" s="14">
        <f>E131</f>
        <v>12947</v>
      </c>
      <c r="F130" s="15"/>
      <c r="G130" s="15"/>
    </row>
    <row r="131" spans="1:7" ht="37.5" x14ac:dyDescent="0.3">
      <c r="A131" s="32" t="s">
        <v>106</v>
      </c>
      <c r="B131" s="28" t="s">
        <v>101</v>
      </c>
      <c r="C131" s="28" t="s">
        <v>105</v>
      </c>
      <c r="D131" s="57">
        <v>200</v>
      </c>
      <c r="E131" s="30">
        <f>E132</f>
        <v>12947</v>
      </c>
      <c r="F131" s="31"/>
      <c r="G131" s="31"/>
    </row>
    <row r="132" spans="1:7" ht="37.5" x14ac:dyDescent="0.3">
      <c r="A132" s="32" t="s">
        <v>39</v>
      </c>
      <c r="B132" s="28" t="s">
        <v>101</v>
      </c>
      <c r="C132" s="28" t="s">
        <v>105</v>
      </c>
      <c r="D132" s="57">
        <v>240</v>
      </c>
      <c r="E132" s="30">
        <f>E133</f>
        <v>12947</v>
      </c>
      <c r="F132" s="31"/>
      <c r="G132" s="31"/>
    </row>
    <row r="133" spans="1:7" ht="18.75" x14ac:dyDescent="0.3">
      <c r="A133" s="32" t="s">
        <v>40</v>
      </c>
      <c r="B133" s="28" t="s">
        <v>101</v>
      </c>
      <c r="C133" s="28" t="s">
        <v>105</v>
      </c>
      <c r="D133" s="57">
        <v>244</v>
      </c>
      <c r="E133" s="30">
        <f>'[1]БР _МА 2022  '!F209</f>
        <v>12947</v>
      </c>
      <c r="F133" s="31"/>
      <c r="G133" s="31"/>
    </row>
    <row r="134" spans="1:7" ht="39.75" customHeight="1" x14ac:dyDescent="0.3">
      <c r="A134" s="110" t="s">
        <v>107</v>
      </c>
      <c r="B134" s="26" t="s">
        <v>101</v>
      </c>
      <c r="C134" s="26" t="s">
        <v>108</v>
      </c>
      <c r="D134" s="97"/>
      <c r="E134" s="14">
        <f>E135</f>
        <v>11545.5</v>
      </c>
      <c r="F134" s="15"/>
      <c r="G134" s="15"/>
    </row>
    <row r="135" spans="1:7" ht="37.5" x14ac:dyDescent="0.3">
      <c r="A135" s="32" t="s">
        <v>38</v>
      </c>
      <c r="B135" s="28" t="s">
        <v>101</v>
      </c>
      <c r="C135" s="28" t="s">
        <v>108</v>
      </c>
      <c r="D135" s="57">
        <v>200</v>
      </c>
      <c r="E135" s="30">
        <f>E136</f>
        <v>11545.5</v>
      </c>
      <c r="F135" s="31"/>
      <c r="G135" s="31"/>
    </row>
    <row r="136" spans="1:7" ht="37.5" x14ac:dyDescent="0.3">
      <c r="A136" s="32" t="s">
        <v>39</v>
      </c>
      <c r="B136" s="28" t="s">
        <v>101</v>
      </c>
      <c r="C136" s="28" t="s">
        <v>108</v>
      </c>
      <c r="D136" s="57">
        <v>240</v>
      </c>
      <c r="E136" s="30">
        <f>E137</f>
        <v>11545.5</v>
      </c>
      <c r="F136" s="31"/>
      <c r="G136" s="31"/>
    </row>
    <row r="137" spans="1:7" ht="18.75" x14ac:dyDescent="0.3">
      <c r="A137" s="32" t="s">
        <v>40</v>
      </c>
      <c r="B137" s="28" t="s">
        <v>101</v>
      </c>
      <c r="C137" s="28" t="s">
        <v>108</v>
      </c>
      <c r="D137" s="57">
        <v>244</v>
      </c>
      <c r="E137" s="30">
        <f>'[1]БР _МА 2022  '!F221</f>
        <v>11545.5</v>
      </c>
      <c r="F137" s="31"/>
      <c r="G137" s="31"/>
    </row>
    <row r="138" spans="1:7" ht="18.75" x14ac:dyDescent="0.3">
      <c r="A138" s="53" t="s">
        <v>109</v>
      </c>
      <c r="B138" s="26" t="s">
        <v>110</v>
      </c>
      <c r="C138" s="26"/>
      <c r="D138" s="97"/>
      <c r="E138" s="14">
        <f>E139+E144</f>
        <v>668.8</v>
      </c>
      <c r="F138" s="15"/>
      <c r="G138" s="15"/>
    </row>
    <row r="139" spans="1:7" ht="37.5" x14ac:dyDescent="0.3">
      <c r="A139" s="48" t="s">
        <v>111</v>
      </c>
      <c r="B139" s="26" t="s">
        <v>112</v>
      </c>
      <c r="C139" s="26"/>
      <c r="D139" s="97"/>
      <c r="E139" s="14">
        <f>E140</f>
        <v>127.8</v>
      </c>
      <c r="F139" s="15"/>
      <c r="G139" s="15"/>
    </row>
    <row r="140" spans="1:7" ht="215.25" customHeight="1" x14ac:dyDescent="0.3">
      <c r="A140" s="111" t="s">
        <v>113</v>
      </c>
      <c r="B140" s="26" t="s">
        <v>112</v>
      </c>
      <c r="C140" s="26" t="s">
        <v>114</v>
      </c>
      <c r="D140" s="97"/>
      <c r="E140" s="14">
        <f>E141</f>
        <v>127.8</v>
      </c>
      <c r="F140" s="15"/>
      <c r="G140" s="15"/>
    </row>
    <row r="141" spans="1:7" ht="37.5" x14ac:dyDescent="0.3">
      <c r="A141" s="32" t="s">
        <v>38</v>
      </c>
      <c r="B141" s="28" t="s">
        <v>112</v>
      </c>
      <c r="C141" s="28" t="s">
        <v>114</v>
      </c>
      <c r="D141" s="112">
        <v>200</v>
      </c>
      <c r="E141" s="30">
        <f>E142</f>
        <v>127.8</v>
      </c>
      <c r="F141" s="31"/>
      <c r="G141" s="31"/>
    </row>
    <row r="142" spans="1:7" ht="37.5" x14ac:dyDescent="0.3">
      <c r="A142" s="32" t="s">
        <v>39</v>
      </c>
      <c r="B142" s="28" t="s">
        <v>112</v>
      </c>
      <c r="C142" s="28" t="s">
        <v>114</v>
      </c>
      <c r="D142" s="112">
        <v>240</v>
      </c>
      <c r="E142" s="30">
        <f>E143</f>
        <v>127.8</v>
      </c>
      <c r="F142" s="31"/>
      <c r="G142" s="31"/>
    </row>
    <row r="143" spans="1:7" ht="18.75" x14ac:dyDescent="0.3">
      <c r="A143" s="32" t="s">
        <v>40</v>
      </c>
      <c r="B143" s="28" t="s">
        <v>112</v>
      </c>
      <c r="C143" s="28" t="s">
        <v>114</v>
      </c>
      <c r="D143" s="112">
        <v>244</v>
      </c>
      <c r="E143" s="30">
        <v>127.8</v>
      </c>
      <c r="F143" s="31"/>
      <c r="G143" s="31"/>
    </row>
    <row r="144" spans="1:7" ht="26.25" customHeight="1" x14ac:dyDescent="0.3">
      <c r="A144" s="48" t="s">
        <v>115</v>
      </c>
      <c r="B144" s="26" t="s">
        <v>116</v>
      </c>
      <c r="C144" s="26"/>
      <c r="D144" s="69"/>
      <c r="E144" s="14">
        <f>E145+E149+E153</f>
        <v>541</v>
      </c>
      <c r="F144" s="15"/>
      <c r="G144" s="15"/>
    </row>
    <row r="145" spans="1:7" ht="75" x14ac:dyDescent="0.3">
      <c r="A145" s="48" t="s">
        <v>117</v>
      </c>
      <c r="B145" s="26" t="s">
        <v>116</v>
      </c>
      <c r="C145" s="26" t="s">
        <v>118</v>
      </c>
      <c r="D145" s="71"/>
      <c r="E145" s="14">
        <f>E146</f>
        <v>24</v>
      </c>
      <c r="F145" s="15"/>
      <c r="G145" s="15"/>
    </row>
    <row r="146" spans="1:7" ht="37.5" x14ac:dyDescent="0.3">
      <c r="A146" s="32" t="s">
        <v>38</v>
      </c>
      <c r="B146" s="28" t="s">
        <v>116</v>
      </c>
      <c r="C146" s="28" t="s">
        <v>118</v>
      </c>
      <c r="D146" s="71">
        <v>200</v>
      </c>
      <c r="E146" s="14">
        <f>E147</f>
        <v>24</v>
      </c>
      <c r="F146" s="15"/>
      <c r="G146" s="15"/>
    </row>
    <row r="147" spans="1:7" ht="37.5" x14ac:dyDescent="0.3">
      <c r="A147" s="32" t="s">
        <v>39</v>
      </c>
      <c r="B147" s="28" t="s">
        <v>116</v>
      </c>
      <c r="C147" s="28" t="s">
        <v>118</v>
      </c>
      <c r="D147" s="71">
        <v>240</v>
      </c>
      <c r="E147" s="30">
        <f>E148</f>
        <v>24</v>
      </c>
      <c r="F147" s="31"/>
      <c r="G147" s="31"/>
    </row>
    <row r="148" spans="1:7" ht="18.75" x14ac:dyDescent="0.3">
      <c r="A148" s="32" t="s">
        <v>40</v>
      </c>
      <c r="B148" s="80" t="s">
        <v>116</v>
      </c>
      <c r="C148" s="28" t="s">
        <v>118</v>
      </c>
      <c r="D148" s="71">
        <v>244</v>
      </c>
      <c r="E148" s="30">
        <f>'[1]БР _МА 2022  '!F241</f>
        <v>24</v>
      </c>
      <c r="F148" s="31"/>
      <c r="G148" s="31"/>
    </row>
    <row r="149" spans="1:7" ht="79.5" customHeight="1" x14ac:dyDescent="0.3">
      <c r="A149" s="48" t="s">
        <v>78</v>
      </c>
      <c r="B149" s="85" t="s">
        <v>116</v>
      </c>
      <c r="C149" s="26" t="s">
        <v>79</v>
      </c>
      <c r="D149" s="24"/>
      <c r="E149" s="55">
        <f>E150</f>
        <v>145</v>
      </c>
      <c r="F149" s="56"/>
      <c r="G149" s="56"/>
    </row>
    <row r="150" spans="1:7" ht="37.5" x14ac:dyDescent="0.3">
      <c r="A150" s="32" t="s">
        <v>38</v>
      </c>
      <c r="B150" s="80" t="s">
        <v>116</v>
      </c>
      <c r="C150" s="28" t="s">
        <v>79</v>
      </c>
      <c r="D150" s="29">
        <v>200</v>
      </c>
      <c r="E150" s="30">
        <f>E151</f>
        <v>145</v>
      </c>
      <c r="F150" s="31"/>
      <c r="G150" s="31"/>
    </row>
    <row r="151" spans="1:7" ht="37.5" x14ac:dyDescent="0.3">
      <c r="A151" s="32" t="s">
        <v>39</v>
      </c>
      <c r="B151" s="80" t="s">
        <v>116</v>
      </c>
      <c r="C151" s="28" t="s">
        <v>79</v>
      </c>
      <c r="D151" s="29">
        <v>240</v>
      </c>
      <c r="E151" s="30">
        <f>E152</f>
        <v>145</v>
      </c>
      <c r="F151" s="31"/>
      <c r="G151" s="31"/>
    </row>
    <row r="152" spans="1:7" ht="18.75" x14ac:dyDescent="0.3">
      <c r="A152" s="32" t="s">
        <v>40</v>
      </c>
      <c r="B152" s="80" t="s">
        <v>116</v>
      </c>
      <c r="C152" s="28" t="s">
        <v>79</v>
      </c>
      <c r="D152" s="29">
        <v>244</v>
      </c>
      <c r="E152" s="30">
        <f>'[1]БР _МА 2022  '!F245</f>
        <v>145</v>
      </c>
      <c r="F152" s="31"/>
      <c r="G152" s="31"/>
    </row>
    <row r="153" spans="1:7" ht="45.75" customHeight="1" x14ac:dyDescent="0.3">
      <c r="A153" s="48" t="s">
        <v>119</v>
      </c>
      <c r="B153" s="85" t="s">
        <v>116</v>
      </c>
      <c r="C153" s="26"/>
      <c r="D153" s="62"/>
      <c r="E153" s="14">
        <f>E154+E158+E162+E166+E170</f>
        <v>372</v>
      </c>
      <c r="F153" s="15"/>
      <c r="G153" s="15"/>
    </row>
    <row r="154" spans="1:7" ht="37.5" x14ac:dyDescent="0.3">
      <c r="A154" s="48" t="s">
        <v>120</v>
      </c>
      <c r="B154" s="85" t="s">
        <v>116</v>
      </c>
      <c r="C154" s="26" t="s">
        <v>121</v>
      </c>
      <c r="D154" s="62"/>
      <c r="E154" s="55">
        <f>E155</f>
        <v>24</v>
      </c>
      <c r="F154" s="56"/>
      <c r="G154" s="56"/>
    </row>
    <row r="155" spans="1:7" ht="37.5" x14ac:dyDescent="0.3">
      <c r="A155" s="32" t="s">
        <v>38</v>
      </c>
      <c r="B155" s="80" t="s">
        <v>116</v>
      </c>
      <c r="C155" s="28" t="s">
        <v>121</v>
      </c>
      <c r="D155" s="29">
        <v>200</v>
      </c>
      <c r="E155" s="113">
        <f>E156</f>
        <v>24</v>
      </c>
      <c r="F155" s="96"/>
      <c r="G155" s="96"/>
    </row>
    <row r="156" spans="1:7" ht="37.5" x14ac:dyDescent="0.3">
      <c r="A156" s="32" t="s">
        <v>39</v>
      </c>
      <c r="B156" s="80" t="s">
        <v>116</v>
      </c>
      <c r="C156" s="28" t="s">
        <v>121</v>
      </c>
      <c r="D156" s="29">
        <v>240</v>
      </c>
      <c r="E156" s="113">
        <f>E157</f>
        <v>24</v>
      </c>
      <c r="F156" s="96"/>
      <c r="G156" s="96"/>
    </row>
    <row r="157" spans="1:7" ht="18.75" x14ac:dyDescent="0.3">
      <c r="A157" s="32" t="s">
        <v>40</v>
      </c>
      <c r="B157" s="80" t="s">
        <v>116</v>
      </c>
      <c r="C157" s="28" t="s">
        <v>121</v>
      </c>
      <c r="D157" s="29">
        <v>244</v>
      </c>
      <c r="E157" s="113">
        <f>'[1]БР _МА 2022  '!F261</f>
        <v>24</v>
      </c>
      <c r="F157" s="96"/>
      <c r="G157" s="96"/>
    </row>
    <row r="158" spans="1:7" ht="37.5" x14ac:dyDescent="0.3">
      <c r="A158" s="48" t="s">
        <v>122</v>
      </c>
      <c r="B158" s="85" t="s">
        <v>116</v>
      </c>
      <c r="C158" s="26" t="s">
        <v>123</v>
      </c>
      <c r="D158" s="62"/>
      <c r="E158" s="55">
        <f>E159</f>
        <v>150</v>
      </c>
      <c r="F158" s="56"/>
      <c r="G158" s="56"/>
    </row>
    <row r="159" spans="1:7" ht="37.5" x14ac:dyDescent="0.3">
      <c r="A159" s="32" t="s">
        <v>38</v>
      </c>
      <c r="B159" s="80" t="s">
        <v>116</v>
      </c>
      <c r="C159" s="28" t="s">
        <v>123</v>
      </c>
      <c r="D159" s="29">
        <v>200</v>
      </c>
      <c r="E159" s="113">
        <f>E160</f>
        <v>150</v>
      </c>
      <c r="F159" s="96"/>
      <c r="G159" s="96"/>
    </row>
    <row r="160" spans="1:7" ht="37.5" x14ac:dyDescent="0.3">
      <c r="A160" s="32" t="s">
        <v>39</v>
      </c>
      <c r="B160" s="80" t="s">
        <v>116</v>
      </c>
      <c r="C160" s="28" t="s">
        <v>123</v>
      </c>
      <c r="D160" s="29">
        <v>240</v>
      </c>
      <c r="E160" s="113">
        <f>E161</f>
        <v>150</v>
      </c>
      <c r="F160" s="96"/>
      <c r="G160" s="96"/>
    </row>
    <row r="161" spans="1:7" ht="18.75" x14ac:dyDescent="0.3">
      <c r="A161" s="32" t="s">
        <v>40</v>
      </c>
      <c r="B161" s="80" t="s">
        <v>116</v>
      </c>
      <c r="C161" s="28" t="s">
        <v>123</v>
      </c>
      <c r="D161" s="29">
        <v>244</v>
      </c>
      <c r="E161" s="113">
        <f>'[1]БР _МА 2022  '!F264</f>
        <v>150</v>
      </c>
      <c r="F161" s="96"/>
      <c r="G161" s="96"/>
    </row>
    <row r="162" spans="1:7" ht="56.25" x14ac:dyDescent="0.3">
      <c r="A162" s="37" t="s">
        <v>124</v>
      </c>
      <c r="B162" s="85" t="s">
        <v>116</v>
      </c>
      <c r="C162" s="26" t="s">
        <v>125</v>
      </c>
      <c r="D162" s="62"/>
      <c r="E162" s="114">
        <f>E163</f>
        <v>150</v>
      </c>
      <c r="F162" s="56"/>
      <c r="G162" s="56"/>
    </row>
    <row r="163" spans="1:7" ht="37.5" x14ac:dyDescent="0.3">
      <c r="A163" s="32" t="s">
        <v>38</v>
      </c>
      <c r="B163" s="80" t="s">
        <v>116</v>
      </c>
      <c r="C163" s="28" t="s">
        <v>125</v>
      </c>
      <c r="D163" s="29">
        <v>200</v>
      </c>
      <c r="E163" s="113">
        <f>E164</f>
        <v>150</v>
      </c>
      <c r="F163" s="96"/>
      <c r="G163" s="96"/>
    </row>
    <row r="164" spans="1:7" ht="37.5" x14ac:dyDescent="0.3">
      <c r="A164" s="32" t="s">
        <v>39</v>
      </c>
      <c r="B164" s="80" t="s">
        <v>116</v>
      </c>
      <c r="C164" s="28" t="s">
        <v>126</v>
      </c>
      <c r="D164" s="29">
        <v>240</v>
      </c>
      <c r="E164" s="113">
        <f>E165</f>
        <v>150</v>
      </c>
      <c r="F164" s="96"/>
      <c r="G164" s="96"/>
    </row>
    <row r="165" spans="1:7" ht="18.75" x14ac:dyDescent="0.3">
      <c r="A165" s="32" t="s">
        <v>40</v>
      </c>
      <c r="B165" s="80" t="s">
        <v>116</v>
      </c>
      <c r="C165" s="28" t="s">
        <v>126</v>
      </c>
      <c r="D165" s="57">
        <v>244</v>
      </c>
      <c r="E165" s="113">
        <f>'[1]БР _МА 2022  '!F273</f>
        <v>150</v>
      </c>
      <c r="F165" s="96"/>
      <c r="G165" s="96"/>
    </row>
    <row r="166" spans="1:7" ht="75" x14ac:dyDescent="0.3">
      <c r="A166" s="37" t="s">
        <v>127</v>
      </c>
      <c r="B166" s="85" t="s">
        <v>116</v>
      </c>
      <c r="C166" s="26" t="s">
        <v>128</v>
      </c>
      <c r="D166" s="89"/>
      <c r="E166" s="55">
        <f>E167</f>
        <v>24</v>
      </c>
      <c r="F166" s="56"/>
      <c r="G166" s="56"/>
    </row>
    <row r="167" spans="1:7" ht="37.5" x14ac:dyDescent="0.3">
      <c r="A167" s="32" t="s">
        <v>38</v>
      </c>
      <c r="B167" s="80" t="s">
        <v>116</v>
      </c>
      <c r="C167" s="28" t="s">
        <v>128</v>
      </c>
      <c r="D167" s="57">
        <v>200</v>
      </c>
      <c r="E167" s="30">
        <f>E168</f>
        <v>24</v>
      </c>
      <c r="F167" s="31"/>
      <c r="G167" s="31"/>
    </row>
    <row r="168" spans="1:7" ht="37.5" x14ac:dyDescent="0.3">
      <c r="A168" s="32" t="s">
        <v>39</v>
      </c>
      <c r="B168" s="80" t="s">
        <v>116</v>
      </c>
      <c r="C168" s="28" t="s">
        <v>128</v>
      </c>
      <c r="D168" s="57">
        <v>240</v>
      </c>
      <c r="E168" s="49">
        <f>E169</f>
        <v>24</v>
      </c>
      <c r="F168" s="31"/>
      <c r="G168" s="31"/>
    </row>
    <row r="169" spans="1:7" ht="18.75" x14ac:dyDescent="0.3">
      <c r="A169" s="32" t="s">
        <v>40</v>
      </c>
      <c r="B169" s="80" t="s">
        <v>116</v>
      </c>
      <c r="C169" s="28" t="s">
        <v>128</v>
      </c>
      <c r="D169" s="57">
        <v>244</v>
      </c>
      <c r="E169" s="49">
        <f>'[1]БР _МА 2022  '!F287</f>
        <v>24</v>
      </c>
      <c r="F169" s="31"/>
      <c r="G169" s="31"/>
    </row>
    <row r="170" spans="1:7" ht="150" x14ac:dyDescent="0.3">
      <c r="A170" s="48" t="s">
        <v>129</v>
      </c>
      <c r="B170" s="85" t="s">
        <v>116</v>
      </c>
      <c r="C170" s="64" t="s">
        <v>130</v>
      </c>
      <c r="D170" s="57"/>
      <c r="E170" s="114">
        <f>E171</f>
        <v>24</v>
      </c>
      <c r="F170" s="56"/>
      <c r="G170" s="56"/>
    </row>
    <row r="171" spans="1:7" ht="37.5" x14ac:dyDescent="0.3">
      <c r="A171" s="32" t="s">
        <v>38</v>
      </c>
      <c r="B171" s="80" t="s">
        <v>116</v>
      </c>
      <c r="C171" s="115" t="s">
        <v>130</v>
      </c>
      <c r="D171" s="57">
        <v>200</v>
      </c>
      <c r="E171" s="95">
        <f>E172</f>
        <v>24</v>
      </c>
      <c r="F171" s="96"/>
      <c r="G171" s="96"/>
    </row>
    <row r="172" spans="1:7" ht="37.5" x14ac:dyDescent="0.3">
      <c r="A172" s="32" t="s">
        <v>39</v>
      </c>
      <c r="B172" s="80" t="s">
        <v>116</v>
      </c>
      <c r="C172" s="115" t="s">
        <v>130</v>
      </c>
      <c r="D172" s="57">
        <v>240</v>
      </c>
      <c r="E172" s="95">
        <f>E173</f>
        <v>24</v>
      </c>
      <c r="F172" s="96"/>
      <c r="G172" s="96"/>
    </row>
    <row r="173" spans="1:7" ht="18.75" x14ac:dyDescent="0.3">
      <c r="A173" s="32" t="s">
        <v>40</v>
      </c>
      <c r="B173" s="80" t="s">
        <v>116</v>
      </c>
      <c r="C173" s="115" t="s">
        <v>130</v>
      </c>
      <c r="D173" s="57">
        <v>244</v>
      </c>
      <c r="E173" s="113">
        <f>'[1]БР _МА 2022  '!F293</f>
        <v>24</v>
      </c>
      <c r="F173" s="96"/>
      <c r="G173" s="96"/>
    </row>
    <row r="174" spans="1:7" ht="18.75" x14ac:dyDescent="0.3">
      <c r="A174" s="116" t="s">
        <v>131</v>
      </c>
      <c r="B174" s="26" t="s">
        <v>132</v>
      </c>
      <c r="C174" s="26"/>
      <c r="D174" s="69"/>
      <c r="E174" s="14">
        <f>E175+E181</f>
        <v>4499.7000000000007</v>
      </c>
      <c r="F174" s="15"/>
      <c r="G174" s="15"/>
    </row>
    <row r="175" spans="1:7" ht="18.75" x14ac:dyDescent="0.3">
      <c r="A175" s="117" t="s">
        <v>133</v>
      </c>
      <c r="B175" s="26" t="s">
        <v>134</v>
      </c>
      <c r="C175" s="26"/>
      <c r="D175" s="69"/>
      <c r="E175" s="14">
        <f>E176</f>
        <v>3033.3</v>
      </c>
      <c r="F175" s="15"/>
      <c r="G175" s="15"/>
    </row>
    <row r="176" spans="1:7" ht="61.5" customHeight="1" x14ac:dyDescent="0.3">
      <c r="A176" s="118" t="s">
        <v>92</v>
      </c>
      <c r="B176" s="26" t="s">
        <v>134</v>
      </c>
      <c r="C176" s="26"/>
      <c r="D176" s="69"/>
      <c r="E176" s="14">
        <f>E177</f>
        <v>3033.3</v>
      </c>
      <c r="F176" s="15"/>
      <c r="G176" s="15"/>
    </row>
    <row r="177" spans="1:8" ht="63.75" customHeight="1" x14ac:dyDescent="0.3">
      <c r="A177" s="37" t="s">
        <v>135</v>
      </c>
      <c r="B177" s="26" t="s">
        <v>134</v>
      </c>
      <c r="C177" s="26" t="s">
        <v>136</v>
      </c>
      <c r="D177" s="97"/>
      <c r="E177" s="14">
        <f>E178</f>
        <v>3033.3</v>
      </c>
      <c r="F177" s="15"/>
      <c r="G177" s="15"/>
    </row>
    <row r="178" spans="1:8" ht="37.5" x14ac:dyDescent="0.3">
      <c r="A178" s="32" t="s">
        <v>38</v>
      </c>
      <c r="B178" s="28" t="s">
        <v>134</v>
      </c>
      <c r="C178" s="28" t="s">
        <v>136</v>
      </c>
      <c r="D178" s="29">
        <v>200</v>
      </c>
      <c r="E178" s="30">
        <f>E179</f>
        <v>3033.3</v>
      </c>
      <c r="F178" s="31"/>
      <c r="G178" s="31"/>
    </row>
    <row r="179" spans="1:8" ht="37.5" x14ac:dyDescent="0.3">
      <c r="A179" s="32" t="s">
        <v>39</v>
      </c>
      <c r="B179" s="28" t="s">
        <v>134</v>
      </c>
      <c r="C179" s="28" t="s">
        <v>136</v>
      </c>
      <c r="D179" s="29">
        <v>240</v>
      </c>
      <c r="E179" s="30">
        <f>E180</f>
        <v>3033.3</v>
      </c>
      <c r="F179" s="31"/>
      <c r="G179" s="31"/>
    </row>
    <row r="180" spans="1:8" ht="18.75" x14ac:dyDescent="0.3">
      <c r="A180" s="32" t="s">
        <v>40</v>
      </c>
      <c r="B180" s="28" t="s">
        <v>134</v>
      </c>
      <c r="C180" s="28" t="s">
        <v>136</v>
      </c>
      <c r="D180" s="29">
        <v>244</v>
      </c>
      <c r="E180" s="30">
        <f>'[1]БР _МА 2022  '!F299</f>
        <v>3033.3</v>
      </c>
      <c r="F180" s="31"/>
      <c r="G180" s="31"/>
    </row>
    <row r="181" spans="1:8" ht="18.75" x14ac:dyDescent="0.3">
      <c r="A181" s="116" t="s">
        <v>137</v>
      </c>
      <c r="B181" s="119" t="s">
        <v>138</v>
      </c>
      <c r="C181" s="119"/>
      <c r="D181" s="120"/>
      <c r="E181" s="121">
        <f>E182</f>
        <v>1466.4</v>
      </c>
      <c r="F181" s="102"/>
      <c r="G181" s="102"/>
    </row>
    <row r="182" spans="1:8" ht="43.5" customHeight="1" x14ac:dyDescent="0.3">
      <c r="A182" s="122" t="s">
        <v>119</v>
      </c>
      <c r="B182" s="119" t="s">
        <v>138</v>
      </c>
      <c r="C182" s="119"/>
      <c r="D182" s="120"/>
      <c r="E182" s="121">
        <f>E183</f>
        <v>1466.4</v>
      </c>
      <c r="F182" s="102"/>
      <c r="G182" s="102"/>
    </row>
    <row r="183" spans="1:8" ht="37.5" x14ac:dyDescent="0.3">
      <c r="A183" s="123" t="s">
        <v>139</v>
      </c>
      <c r="B183" s="119" t="s">
        <v>138</v>
      </c>
      <c r="C183" s="124" t="s">
        <v>140</v>
      </c>
      <c r="D183" s="120"/>
      <c r="E183" s="121">
        <f>E184</f>
        <v>1466.4</v>
      </c>
      <c r="F183" s="102"/>
      <c r="G183" s="102"/>
    </row>
    <row r="184" spans="1:8" ht="37.5" x14ac:dyDescent="0.3">
      <c r="A184" s="32" t="s">
        <v>38</v>
      </c>
      <c r="B184" s="124" t="s">
        <v>138</v>
      </c>
      <c r="C184" s="124" t="s">
        <v>140</v>
      </c>
      <c r="D184" s="104">
        <v>200</v>
      </c>
      <c r="E184" s="105">
        <f>E185</f>
        <v>1466.4</v>
      </c>
      <c r="F184" s="106"/>
      <c r="G184" s="106"/>
    </row>
    <row r="185" spans="1:8" ht="37.5" x14ac:dyDescent="0.3">
      <c r="A185" s="32" t="s">
        <v>39</v>
      </c>
      <c r="B185" s="124" t="s">
        <v>138</v>
      </c>
      <c r="C185" s="124" t="s">
        <v>140</v>
      </c>
      <c r="D185" s="104">
        <v>240</v>
      </c>
      <c r="E185" s="105">
        <f>E186</f>
        <v>1466.4</v>
      </c>
      <c r="F185" s="106"/>
      <c r="G185" s="106"/>
    </row>
    <row r="186" spans="1:8" ht="18.75" x14ac:dyDescent="0.3">
      <c r="A186" s="32" t="s">
        <v>40</v>
      </c>
      <c r="B186" s="124" t="s">
        <v>138</v>
      </c>
      <c r="C186" s="124" t="s">
        <v>140</v>
      </c>
      <c r="D186" s="104">
        <v>244</v>
      </c>
      <c r="E186" s="105">
        <f>'[1]БР _МА 2022  '!F310</f>
        <v>1466.4</v>
      </c>
      <c r="F186" s="106"/>
      <c r="G186" s="106"/>
    </row>
    <row r="187" spans="1:8" ht="23.25" customHeight="1" x14ac:dyDescent="0.3">
      <c r="A187" s="53" t="s">
        <v>141</v>
      </c>
      <c r="B187" s="26" t="s">
        <v>142</v>
      </c>
      <c r="C187" s="26"/>
      <c r="D187" s="24"/>
      <c r="E187" s="60">
        <f>E188+E193+E198</f>
        <v>17885.599999999999</v>
      </c>
      <c r="F187" s="15"/>
      <c r="G187" s="15"/>
      <c r="H187" s="61"/>
    </row>
    <row r="188" spans="1:8" ht="21.75" customHeight="1" x14ac:dyDescent="0.3">
      <c r="A188" s="53" t="s">
        <v>143</v>
      </c>
      <c r="B188" s="26" t="s">
        <v>144</v>
      </c>
      <c r="C188" s="26"/>
      <c r="D188" s="24"/>
      <c r="E188" s="60">
        <f>E189</f>
        <v>522.1</v>
      </c>
      <c r="F188" s="15"/>
      <c r="G188" s="15"/>
      <c r="H188" s="61"/>
    </row>
    <row r="189" spans="1:8" ht="143.25" customHeight="1" x14ac:dyDescent="0.3">
      <c r="A189" s="48" t="s">
        <v>145</v>
      </c>
      <c r="B189" s="26" t="s">
        <v>144</v>
      </c>
      <c r="C189" s="26" t="s">
        <v>146</v>
      </c>
      <c r="D189" s="24"/>
      <c r="E189" s="14">
        <f>E190</f>
        <v>522.1</v>
      </c>
      <c r="F189" s="15"/>
      <c r="G189" s="15"/>
    </row>
    <row r="190" spans="1:8" ht="18.75" x14ac:dyDescent="0.3">
      <c r="A190" s="125" t="s">
        <v>147</v>
      </c>
      <c r="B190" s="28" t="s">
        <v>144</v>
      </c>
      <c r="C190" s="28" t="s">
        <v>146</v>
      </c>
      <c r="D190" s="29">
        <v>300</v>
      </c>
      <c r="E190" s="30">
        <f>E191</f>
        <v>522.1</v>
      </c>
      <c r="F190" s="31"/>
      <c r="G190" s="31"/>
    </row>
    <row r="191" spans="1:8" ht="18.75" x14ac:dyDescent="0.3">
      <c r="A191" s="50" t="s">
        <v>148</v>
      </c>
      <c r="B191" s="28" t="s">
        <v>144</v>
      </c>
      <c r="C191" s="28" t="s">
        <v>146</v>
      </c>
      <c r="D191" s="29">
        <v>310</v>
      </c>
      <c r="E191" s="49">
        <f>E192</f>
        <v>522.1</v>
      </c>
      <c r="F191" s="31"/>
      <c r="G191" s="31"/>
    </row>
    <row r="192" spans="1:8" ht="18.75" x14ac:dyDescent="0.3">
      <c r="A192" s="50" t="s">
        <v>149</v>
      </c>
      <c r="B192" s="28" t="s">
        <v>144</v>
      </c>
      <c r="C192" s="28" t="s">
        <v>146</v>
      </c>
      <c r="D192" s="29">
        <v>312</v>
      </c>
      <c r="E192" s="49">
        <v>522.1</v>
      </c>
      <c r="F192" s="31"/>
      <c r="G192" s="31"/>
    </row>
    <row r="193" spans="1:8" ht="18.75" x14ac:dyDescent="0.3">
      <c r="A193" s="116" t="s">
        <v>150</v>
      </c>
      <c r="B193" s="26" t="s">
        <v>151</v>
      </c>
      <c r="C193" s="26"/>
      <c r="D193" s="62"/>
      <c r="E193" s="60">
        <f>E194</f>
        <v>2869.5</v>
      </c>
      <c r="F193" s="15"/>
      <c r="G193" s="15"/>
      <c r="H193" s="20">
        <f>E193+E189</f>
        <v>3391.6</v>
      </c>
    </row>
    <row r="194" spans="1:8" ht="234.75" customHeight="1" x14ac:dyDescent="0.3">
      <c r="A194" s="48" t="s">
        <v>152</v>
      </c>
      <c r="B194" s="26" t="s">
        <v>151</v>
      </c>
      <c r="C194" s="26" t="s">
        <v>153</v>
      </c>
      <c r="D194" s="24"/>
      <c r="E194" s="14">
        <f>E195</f>
        <v>2869.5</v>
      </c>
      <c r="F194" s="15"/>
      <c r="G194" s="15"/>
    </row>
    <row r="195" spans="1:8" ht="18.75" x14ac:dyDescent="0.3">
      <c r="A195" s="125" t="s">
        <v>147</v>
      </c>
      <c r="B195" s="28" t="s">
        <v>151</v>
      </c>
      <c r="C195" s="28" t="s">
        <v>153</v>
      </c>
      <c r="D195" s="29">
        <v>300</v>
      </c>
      <c r="E195" s="30">
        <f>E196</f>
        <v>2869.5</v>
      </c>
      <c r="F195" s="31"/>
      <c r="G195" s="31"/>
    </row>
    <row r="196" spans="1:8" ht="18.75" x14ac:dyDescent="0.3">
      <c r="A196" s="50" t="s">
        <v>148</v>
      </c>
      <c r="B196" s="28" t="s">
        <v>151</v>
      </c>
      <c r="C196" s="28" t="s">
        <v>153</v>
      </c>
      <c r="D196" s="29">
        <v>310</v>
      </c>
      <c r="E196" s="49">
        <f>E197</f>
        <v>2869.5</v>
      </c>
      <c r="F196" s="31"/>
      <c r="G196" s="31"/>
    </row>
    <row r="197" spans="1:8" ht="18.75" x14ac:dyDescent="0.3">
      <c r="A197" s="50" t="s">
        <v>149</v>
      </c>
      <c r="B197" s="28" t="s">
        <v>151</v>
      </c>
      <c r="C197" s="28" t="s">
        <v>153</v>
      </c>
      <c r="D197" s="29">
        <v>312</v>
      </c>
      <c r="E197" s="49">
        <v>2869.5</v>
      </c>
      <c r="F197" s="31"/>
      <c r="G197" s="31"/>
    </row>
    <row r="198" spans="1:8" ht="18.75" x14ac:dyDescent="0.3">
      <c r="A198" s="53" t="s">
        <v>154</v>
      </c>
      <c r="B198" s="26" t="s">
        <v>155</v>
      </c>
      <c r="C198" s="26"/>
      <c r="D198" s="24"/>
      <c r="E198" s="60">
        <f>E199+E204</f>
        <v>14494</v>
      </c>
      <c r="F198" s="15"/>
      <c r="G198" s="15"/>
    </row>
    <row r="199" spans="1:8" ht="71.25" customHeight="1" x14ac:dyDescent="0.3">
      <c r="A199" s="21" t="s">
        <v>156</v>
      </c>
      <c r="B199" s="26" t="s">
        <v>155</v>
      </c>
      <c r="C199" s="26" t="s">
        <v>157</v>
      </c>
      <c r="D199" s="24"/>
      <c r="E199" s="60">
        <f>E200</f>
        <v>8638.7000000000007</v>
      </c>
      <c r="F199" s="15"/>
      <c r="G199" s="15"/>
    </row>
    <row r="200" spans="1:8" ht="18.75" x14ac:dyDescent="0.3">
      <c r="A200" s="126" t="s">
        <v>147</v>
      </c>
      <c r="B200" s="28" t="s">
        <v>155</v>
      </c>
      <c r="C200" s="28" t="s">
        <v>157</v>
      </c>
      <c r="D200" s="29">
        <v>300</v>
      </c>
      <c r="E200" s="49">
        <f>E201</f>
        <v>8638.7000000000007</v>
      </c>
      <c r="F200" s="31"/>
      <c r="G200" s="31"/>
    </row>
    <row r="201" spans="1:8" ht="19.5" customHeight="1" x14ac:dyDescent="0.3">
      <c r="A201" s="127" t="s">
        <v>148</v>
      </c>
      <c r="B201" s="28" t="s">
        <v>155</v>
      </c>
      <c r="C201" s="28" t="s">
        <v>157</v>
      </c>
      <c r="D201" s="29">
        <v>310</v>
      </c>
      <c r="E201" s="49">
        <f>E202</f>
        <v>8638.7000000000007</v>
      </c>
      <c r="F201" s="31"/>
      <c r="G201" s="31"/>
    </row>
    <row r="202" spans="1:8" ht="42" customHeight="1" x14ac:dyDescent="0.3">
      <c r="A202" s="35" t="s">
        <v>158</v>
      </c>
      <c r="B202" s="28" t="s">
        <v>155</v>
      </c>
      <c r="C202" s="28" t="s">
        <v>157</v>
      </c>
      <c r="D202" s="29">
        <v>312</v>
      </c>
      <c r="E202" s="49">
        <v>8638.7000000000007</v>
      </c>
      <c r="F202" s="31"/>
      <c r="G202" s="31"/>
    </row>
    <row r="203" spans="1:8" ht="61.5" customHeight="1" x14ac:dyDescent="0.3">
      <c r="A203" s="43" t="s">
        <v>159</v>
      </c>
      <c r="B203" s="26" t="s">
        <v>155</v>
      </c>
      <c r="C203" s="26" t="s">
        <v>160</v>
      </c>
      <c r="D203" s="62"/>
      <c r="E203" s="60">
        <f>E204</f>
        <v>5855.3</v>
      </c>
      <c r="F203" s="15"/>
      <c r="G203" s="15"/>
    </row>
    <row r="204" spans="1:8" ht="18.75" x14ac:dyDescent="0.3">
      <c r="A204" s="125" t="s">
        <v>147</v>
      </c>
      <c r="B204" s="28" t="s">
        <v>155</v>
      </c>
      <c r="C204" s="28" t="s">
        <v>160</v>
      </c>
      <c r="D204" s="29">
        <v>300</v>
      </c>
      <c r="E204" s="49">
        <f>E205</f>
        <v>5855.3</v>
      </c>
      <c r="F204" s="31"/>
      <c r="G204" s="31"/>
    </row>
    <row r="205" spans="1:8" ht="36" customHeight="1" x14ac:dyDescent="0.3">
      <c r="A205" s="127" t="s">
        <v>161</v>
      </c>
      <c r="B205" s="28" t="s">
        <v>155</v>
      </c>
      <c r="C205" s="28" t="s">
        <v>160</v>
      </c>
      <c r="D205" s="29">
        <v>320</v>
      </c>
      <c r="E205" s="49">
        <f>E206</f>
        <v>5855.3</v>
      </c>
      <c r="F205" s="31"/>
      <c r="G205" s="31"/>
    </row>
    <row r="206" spans="1:8" ht="36" customHeight="1" x14ac:dyDescent="0.3">
      <c r="A206" s="128" t="s">
        <v>162</v>
      </c>
      <c r="B206" s="28" t="s">
        <v>155</v>
      </c>
      <c r="C206" s="28" t="s">
        <v>160</v>
      </c>
      <c r="D206" s="29">
        <v>323</v>
      </c>
      <c r="E206" s="49">
        <f>'[1]БР _МА 2022  '!F347</f>
        <v>5855.3</v>
      </c>
      <c r="F206" s="31"/>
      <c r="G206" s="31"/>
    </row>
    <row r="207" spans="1:8" ht="18.75" x14ac:dyDescent="0.3">
      <c r="A207" s="53" t="s">
        <v>163</v>
      </c>
      <c r="B207" s="26" t="s">
        <v>164</v>
      </c>
      <c r="C207" s="28"/>
      <c r="D207" s="24"/>
      <c r="E207" s="60">
        <f>E208</f>
        <v>12037.900000000001</v>
      </c>
      <c r="F207" s="15"/>
      <c r="G207" s="15"/>
      <c r="H207" s="61"/>
    </row>
    <row r="208" spans="1:8" ht="18.75" x14ac:dyDescent="0.3">
      <c r="A208" s="129" t="s">
        <v>165</v>
      </c>
      <c r="B208" s="26" t="s">
        <v>166</v>
      </c>
      <c r="C208" s="28"/>
      <c r="D208" s="24"/>
      <c r="E208" s="60">
        <f>E209</f>
        <v>12037.900000000001</v>
      </c>
      <c r="F208" s="15"/>
      <c r="G208" s="15"/>
    </row>
    <row r="209" spans="1:8" ht="37.5" x14ac:dyDescent="0.3">
      <c r="A209" s="90" t="s">
        <v>119</v>
      </c>
      <c r="B209" s="26" t="s">
        <v>166</v>
      </c>
      <c r="C209" s="26"/>
      <c r="D209" s="24"/>
      <c r="E209" s="60">
        <f>E210+E214</f>
        <v>12037.900000000001</v>
      </c>
      <c r="F209" s="15"/>
      <c r="G209" s="15"/>
    </row>
    <row r="210" spans="1:8" ht="54" customHeight="1" x14ac:dyDescent="0.3">
      <c r="A210" s="37" t="s">
        <v>167</v>
      </c>
      <c r="B210" s="26" t="s">
        <v>166</v>
      </c>
      <c r="C210" s="26" t="s">
        <v>168</v>
      </c>
      <c r="D210" s="62"/>
      <c r="E210" s="60">
        <f>E211</f>
        <v>754.6</v>
      </c>
      <c r="F210" s="15"/>
      <c r="G210" s="15"/>
    </row>
    <row r="211" spans="1:8" ht="37.5" x14ac:dyDescent="0.3">
      <c r="A211" s="32" t="s">
        <v>38</v>
      </c>
      <c r="B211" s="28" t="s">
        <v>166</v>
      </c>
      <c r="C211" s="28" t="s">
        <v>168</v>
      </c>
      <c r="D211" s="29">
        <v>200</v>
      </c>
      <c r="E211" s="49">
        <f>E212</f>
        <v>754.6</v>
      </c>
      <c r="F211" s="31"/>
      <c r="G211" s="31"/>
    </row>
    <row r="212" spans="1:8" ht="37.5" x14ac:dyDescent="0.3">
      <c r="A212" s="32" t="s">
        <v>39</v>
      </c>
      <c r="B212" s="28" t="s">
        <v>166</v>
      </c>
      <c r="C212" s="28" t="s">
        <v>168</v>
      </c>
      <c r="D212" s="29">
        <v>240</v>
      </c>
      <c r="E212" s="49">
        <f>E213</f>
        <v>754.6</v>
      </c>
      <c r="F212" s="31"/>
      <c r="G212" s="31"/>
    </row>
    <row r="213" spans="1:8" ht="18.75" x14ac:dyDescent="0.3">
      <c r="A213" s="32" t="s">
        <v>40</v>
      </c>
      <c r="B213" s="28" t="s">
        <v>166</v>
      </c>
      <c r="C213" s="28" t="s">
        <v>168</v>
      </c>
      <c r="D213" s="29">
        <v>244</v>
      </c>
      <c r="E213" s="49">
        <f>'[1]БР _МА 2022  '!F353</f>
        <v>754.6</v>
      </c>
      <c r="F213" s="31"/>
      <c r="G213" s="31"/>
    </row>
    <row r="214" spans="1:8" ht="37.5" x14ac:dyDescent="0.3">
      <c r="A214" s="48" t="s">
        <v>169</v>
      </c>
      <c r="B214" s="26" t="s">
        <v>166</v>
      </c>
      <c r="C214" s="26" t="s">
        <v>170</v>
      </c>
      <c r="D214" s="62"/>
      <c r="E214" s="60">
        <f>E215+E219+E222</f>
        <v>11283.300000000001</v>
      </c>
      <c r="F214" s="15"/>
      <c r="G214" s="15"/>
      <c r="H214" s="61"/>
    </row>
    <row r="215" spans="1:8" ht="75" x14ac:dyDescent="0.3">
      <c r="A215" s="45" t="s">
        <v>25</v>
      </c>
      <c r="B215" s="28" t="s">
        <v>166</v>
      </c>
      <c r="C215" s="28" t="s">
        <v>170</v>
      </c>
      <c r="D215" s="29">
        <v>100</v>
      </c>
      <c r="E215" s="49">
        <f>E216</f>
        <v>10073.6</v>
      </c>
      <c r="F215" s="31"/>
      <c r="G215" s="31"/>
      <c r="H215" s="61"/>
    </row>
    <row r="216" spans="1:8" ht="18.75" x14ac:dyDescent="0.3">
      <c r="A216" s="50" t="s">
        <v>95</v>
      </c>
      <c r="B216" s="28" t="s">
        <v>166</v>
      </c>
      <c r="C216" s="28" t="s">
        <v>170</v>
      </c>
      <c r="D216" s="29">
        <v>110</v>
      </c>
      <c r="E216" s="49">
        <f>E217+E218</f>
        <v>10073.6</v>
      </c>
      <c r="F216" s="31"/>
      <c r="G216" s="31"/>
      <c r="H216" s="61"/>
    </row>
    <row r="217" spans="1:8" ht="18.75" x14ac:dyDescent="0.3">
      <c r="A217" s="50" t="s">
        <v>96</v>
      </c>
      <c r="B217" s="28" t="s">
        <v>166</v>
      </c>
      <c r="C217" s="28" t="s">
        <v>170</v>
      </c>
      <c r="D217" s="29">
        <v>111</v>
      </c>
      <c r="E217" s="49">
        <v>7737</v>
      </c>
      <c r="F217" s="31"/>
      <c r="G217" s="31"/>
      <c r="H217" s="61"/>
    </row>
    <row r="218" spans="1:8" ht="56.25" x14ac:dyDescent="0.3">
      <c r="A218" s="94" t="s">
        <v>97</v>
      </c>
      <c r="B218" s="28" t="s">
        <v>166</v>
      </c>
      <c r="C218" s="28" t="s">
        <v>170</v>
      </c>
      <c r="D218" s="29">
        <v>119</v>
      </c>
      <c r="E218" s="49">
        <v>2336.6</v>
      </c>
      <c r="F218" s="31"/>
      <c r="G218" s="31"/>
      <c r="H218" s="61"/>
    </row>
    <row r="219" spans="1:8" ht="37.5" x14ac:dyDescent="0.3">
      <c r="A219" s="32" t="s">
        <v>38</v>
      </c>
      <c r="B219" s="28" t="s">
        <v>166</v>
      </c>
      <c r="C219" s="28" t="s">
        <v>170</v>
      </c>
      <c r="D219" s="29">
        <v>200</v>
      </c>
      <c r="E219" s="49">
        <f>E220</f>
        <v>1207.7</v>
      </c>
      <c r="F219" s="31"/>
      <c r="G219" s="31"/>
      <c r="H219" s="61"/>
    </row>
    <row r="220" spans="1:8" ht="37.5" x14ac:dyDescent="0.3">
      <c r="A220" s="32" t="s">
        <v>39</v>
      </c>
      <c r="B220" s="28" t="s">
        <v>166</v>
      </c>
      <c r="C220" s="28" t="s">
        <v>170</v>
      </c>
      <c r="D220" s="29">
        <v>240</v>
      </c>
      <c r="E220" s="49">
        <f>E221</f>
        <v>1207.7</v>
      </c>
      <c r="F220" s="31"/>
      <c r="G220" s="31"/>
      <c r="H220" s="61"/>
    </row>
    <row r="221" spans="1:8" ht="18.75" x14ac:dyDescent="0.3">
      <c r="A221" s="32" t="s">
        <v>40</v>
      </c>
      <c r="B221" s="28" t="s">
        <v>166</v>
      </c>
      <c r="C221" s="28" t="s">
        <v>170</v>
      </c>
      <c r="D221" s="29">
        <v>244</v>
      </c>
      <c r="E221" s="49">
        <v>1207.7</v>
      </c>
      <c r="F221" s="31"/>
      <c r="G221" s="31"/>
    </row>
    <row r="222" spans="1:8" ht="18.75" x14ac:dyDescent="0.3">
      <c r="A222" s="50" t="s">
        <v>42</v>
      </c>
      <c r="B222" s="28" t="s">
        <v>166</v>
      </c>
      <c r="C222" s="28" t="s">
        <v>170</v>
      </c>
      <c r="D222" s="29">
        <v>800</v>
      </c>
      <c r="E222" s="49">
        <f>E223</f>
        <v>2</v>
      </c>
      <c r="F222" s="31"/>
      <c r="G222" s="31"/>
    </row>
    <row r="223" spans="1:8" ht="18.75" x14ac:dyDescent="0.3">
      <c r="A223" s="50" t="s">
        <v>43</v>
      </c>
      <c r="B223" s="28" t="s">
        <v>166</v>
      </c>
      <c r="C223" s="28" t="s">
        <v>170</v>
      </c>
      <c r="D223" s="29">
        <v>850</v>
      </c>
      <c r="E223" s="49">
        <f>E224+E225+E226</f>
        <v>2</v>
      </c>
      <c r="F223" s="31"/>
      <c r="G223" s="31"/>
    </row>
    <row r="224" spans="1:8" ht="18.75" x14ac:dyDescent="0.3">
      <c r="A224" s="50" t="s">
        <v>44</v>
      </c>
      <c r="B224" s="28" t="s">
        <v>166</v>
      </c>
      <c r="C224" s="28" t="s">
        <v>170</v>
      </c>
      <c r="D224" s="29">
        <v>851</v>
      </c>
      <c r="E224" s="49">
        <v>0</v>
      </c>
      <c r="F224" s="31"/>
      <c r="G224" s="31"/>
    </row>
    <row r="225" spans="1:8" ht="18.75" x14ac:dyDescent="0.3">
      <c r="A225" s="50" t="s">
        <v>45</v>
      </c>
      <c r="B225" s="28" t="s">
        <v>166</v>
      </c>
      <c r="C225" s="28" t="s">
        <v>170</v>
      </c>
      <c r="D225" s="29">
        <v>852</v>
      </c>
      <c r="E225" s="49">
        <v>0</v>
      </c>
      <c r="F225" s="31"/>
      <c r="G225" s="31"/>
    </row>
    <row r="226" spans="1:8" ht="18.75" x14ac:dyDescent="0.3">
      <c r="A226" s="50" t="s">
        <v>46</v>
      </c>
      <c r="B226" s="28" t="s">
        <v>166</v>
      </c>
      <c r="C226" s="28" t="s">
        <v>170</v>
      </c>
      <c r="D226" s="29">
        <v>853</v>
      </c>
      <c r="E226" s="49">
        <v>2</v>
      </c>
      <c r="F226" s="31"/>
      <c r="G226" s="31"/>
    </row>
    <row r="227" spans="1:8" ht="21.75" customHeight="1" x14ac:dyDescent="0.3">
      <c r="A227" s="53" t="s">
        <v>171</v>
      </c>
      <c r="B227" s="26" t="s">
        <v>172</v>
      </c>
      <c r="C227" s="130"/>
      <c r="D227" s="24"/>
      <c r="E227" s="60">
        <f>E228+E233</f>
        <v>5677.5</v>
      </c>
      <c r="F227" s="15"/>
      <c r="G227" s="15"/>
      <c r="H227" s="61"/>
    </row>
    <row r="228" spans="1:8" ht="18.75" x14ac:dyDescent="0.3">
      <c r="A228" s="53" t="s">
        <v>173</v>
      </c>
      <c r="B228" s="26" t="s">
        <v>174</v>
      </c>
      <c r="C228" s="130"/>
      <c r="D228" s="24"/>
      <c r="E228" s="60">
        <f>E229</f>
        <v>2182.9</v>
      </c>
      <c r="F228" s="15"/>
      <c r="G228" s="15"/>
      <c r="H228" s="61"/>
    </row>
    <row r="229" spans="1:8" ht="84" customHeight="1" x14ac:dyDescent="0.3">
      <c r="A229" s="48" t="s">
        <v>175</v>
      </c>
      <c r="B229" s="26" t="s">
        <v>174</v>
      </c>
      <c r="C229" s="26" t="s">
        <v>176</v>
      </c>
      <c r="D229" s="24"/>
      <c r="E229" s="60">
        <f>E230</f>
        <v>2182.9</v>
      </c>
      <c r="F229" s="15"/>
      <c r="G229" s="15"/>
      <c r="H229" s="61"/>
    </row>
    <row r="230" spans="1:8" ht="37.5" x14ac:dyDescent="0.3">
      <c r="A230" s="32" t="s">
        <v>38</v>
      </c>
      <c r="B230" s="28" t="s">
        <v>174</v>
      </c>
      <c r="C230" s="28" t="s">
        <v>176</v>
      </c>
      <c r="D230" s="29">
        <v>200</v>
      </c>
      <c r="E230" s="49">
        <f>E231</f>
        <v>2182.9</v>
      </c>
      <c r="F230" s="31"/>
      <c r="G230" s="31"/>
    </row>
    <row r="231" spans="1:8" ht="37.5" x14ac:dyDescent="0.3">
      <c r="A231" s="32" t="s">
        <v>39</v>
      </c>
      <c r="B231" s="28" t="s">
        <v>174</v>
      </c>
      <c r="C231" s="28" t="s">
        <v>176</v>
      </c>
      <c r="D231" s="29">
        <v>240</v>
      </c>
      <c r="E231" s="49">
        <f>E232</f>
        <v>2182.9</v>
      </c>
      <c r="F231" s="31"/>
      <c r="G231" s="31"/>
    </row>
    <row r="232" spans="1:8" ht="18.75" x14ac:dyDescent="0.3">
      <c r="A232" s="32" t="s">
        <v>40</v>
      </c>
      <c r="B232" s="28" t="s">
        <v>174</v>
      </c>
      <c r="C232" s="28" t="s">
        <v>176</v>
      </c>
      <c r="D232" s="29">
        <v>244</v>
      </c>
      <c r="E232" s="49">
        <v>2182.9</v>
      </c>
      <c r="F232" s="31"/>
      <c r="G232" s="31"/>
    </row>
    <row r="233" spans="1:8" ht="18.75" x14ac:dyDescent="0.3">
      <c r="A233" s="129" t="s">
        <v>177</v>
      </c>
      <c r="B233" s="26" t="s">
        <v>178</v>
      </c>
      <c r="C233" s="26"/>
      <c r="D233" s="24"/>
      <c r="E233" s="60">
        <f>E234</f>
        <v>3494.6</v>
      </c>
      <c r="F233" s="15"/>
      <c r="G233" s="15"/>
      <c r="H233" s="61"/>
    </row>
    <row r="234" spans="1:8" ht="56.25" x14ac:dyDescent="0.3">
      <c r="A234" s="90" t="s">
        <v>179</v>
      </c>
      <c r="B234" s="26" t="s">
        <v>178</v>
      </c>
      <c r="C234" s="26" t="s">
        <v>180</v>
      </c>
      <c r="D234" s="24"/>
      <c r="E234" s="60">
        <f>E235</f>
        <v>3494.6</v>
      </c>
      <c r="F234" s="15"/>
      <c r="G234" s="15"/>
      <c r="H234" s="61"/>
    </row>
    <row r="235" spans="1:8" ht="37.5" x14ac:dyDescent="0.3">
      <c r="A235" s="32" t="s">
        <v>181</v>
      </c>
      <c r="B235" s="28" t="s">
        <v>178</v>
      </c>
      <c r="C235" s="28" t="s">
        <v>180</v>
      </c>
      <c r="D235" s="71"/>
      <c r="E235" s="49">
        <f>E236+E240+E243</f>
        <v>3494.6</v>
      </c>
      <c r="F235" s="31"/>
      <c r="G235" s="31"/>
      <c r="H235" s="61"/>
    </row>
    <row r="236" spans="1:8" ht="75" x14ac:dyDescent="0.3">
      <c r="A236" s="32" t="s">
        <v>25</v>
      </c>
      <c r="B236" s="28" t="s">
        <v>178</v>
      </c>
      <c r="C236" s="28" t="s">
        <v>180</v>
      </c>
      <c r="D236" s="29">
        <v>100</v>
      </c>
      <c r="E236" s="49">
        <f>E237</f>
        <v>3415.2999999999997</v>
      </c>
      <c r="F236" s="31"/>
      <c r="G236" s="31"/>
      <c r="H236" s="61"/>
    </row>
    <row r="237" spans="1:8" ht="18.75" x14ac:dyDescent="0.3">
      <c r="A237" s="50" t="s">
        <v>95</v>
      </c>
      <c r="B237" s="28" t="s">
        <v>178</v>
      </c>
      <c r="C237" s="28" t="s">
        <v>180</v>
      </c>
      <c r="D237" s="29">
        <v>110</v>
      </c>
      <c r="E237" s="49">
        <f>E238+E239</f>
        <v>3415.2999999999997</v>
      </c>
      <c r="F237" s="31"/>
      <c r="G237" s="31"/>
    </row>
    <row r="238" spans="1:8" ht="18.75" x14ac:dyDescent="0.3">
      <c r="A238" s="50" t="s">
        <v>96</v>
      </c>
      <c r="B238" s="28" t="s">
        <v>178</v>
      </c>
      <c r="C238" s="28" t="s">
        <v>180</v>
      </c>
      <c r="D238" s="29">
        <v>111</v>
      </c>
      <c r="E238" s="49">
        <f>'[1]БР _МА 2022  '!F409</f>
        <v>2623.1</v>
      </c>
      <c r="F238" s="31"/>
      <c r="G238" s="31"/>
    </row>
    <row r="239" spans="1:8" ht="56.25" x14ac:dyDescent="0.3">
      <c r="A239" s="94" t="s">
        <v>97</v>
      </c>
      <c r="B239" s="28" t="s">
        <v>178</v>
      </c>
      <c r="C239" s="28" t="s">
        <v>180</v>
      </c>
      <c r="D239" s="29">
        <v>119</v>
      </c>
      <c r="E239" s="49">
        <f>'[1]БР _МА 2022  '!F412</f>
        <v>792.19999999999993</v>
      </c>
      <c r="F239" s="31"/>
      <c r="G239" s="31"/>
    </row>
    <row r="240" spans="1:8" ht="37.5" x14ac:dyDescent="0.3">
      <c r="A240" s="32" t="s">
        <v>38</v>
      </c>
      <c r="B240" s="28" t="s">
        <v>178</v>
      </c>
      <c r="C240" s="28" t="s">
        <v>180</v>
      </c>
      <c r="D240" s="29"/>
      <c r="E240" s="49">
        <f>E241</f>
        <v>77.3</v>
      </c>
      <c r="F240" s="31"/>
      <c r="G240" s="31"/>
    </row>
    <row r="241" spans="1:8" ht="37.5" x14ac:dyDescent="0.3">
      <c r="A241" s="32" t="s">
        <v>39</v>
      </c>
      <c r="B241" s="28" t="s">
        <v>178</v>
      </c>
      <c r="C241" s="28" t="s">
        <v>180</v>
      </c>
      <c r="D241" s="29">
        <v>240</v>
      </c>
      <c r="E241" s="49">
        <f>E242</f>
        <v>77.3</v>
      </c>
      <c r="F241" s="31"/>
      <c r="G241" s="31"/>
    </row>
    <row r="242" spans="1:8" ht="18.75" x14ac:dyDescent="0.3">
      <c r="A242" s="32" t="s">
        <v>40</v>
      </c>
      <c r="B242" s="28" t="s">
        <v>178</v>
      </c>
      <c r="C242" s="28" t="s">
        <v>180</v>
      </c>
      <c r="D242" s="29">
        <v>244</v>
      </c>
      <c r="E242" s="49">
        <v>77.3</v>
      </c>
      <c r="F242" s="31"/>
      <c r="G242" s="31"/>
    </row>
    <row r="243" spans="1:8" ht="18.75" x14ac:dyDescent="0.3">
      <c r="A243" s="50" t="s">
        <v>42</v>
      </c>
      <c r="B243" s="28" t="s">
        <v>178</v>
      </c>
      <c r="C243" s="28" t="s">
        <v>180</v>
      </c>
      <c r="D243" s="29">
        <v>800</v>
      </c>
      <c r="E243" s="49">
        <f>E244</f>
        <v>2</v>
      </c>
      <c r="F243" s="31"/>
      <c r="G243" s="31"/>
    </row>
    <row r="244" spans="1:8" ht="18.75" x14ac:dyDescent="0.3">
      <c r="A244" s="50" t="s">
        <v>43</v>
      </c>
      <c r="B244" s="28" t="s">
        <v>178</v>
      </c>
      <c r="C244" s="28" t="s">
        <v>180</v>
      </c>
      <c r="D244" s="29">
        <v>850</v>
      </c>
      <c r="E244" s="49">
        <f>E245+E246+E247</f>
        <v>2</v>
      </c>
      <c r="F244" s="31"/>
      <c r="G244" s="31"/>
    </row>
    <row r="245" spans="1:8" ht="18.75" x14ac:dyDescent="0.3">
      <c r="A245" s="50" t="s">
        <v>44</v>
      </c>
      <c r="B245" s="28" t="s">
        <v>178</v>
      </c>
      <c r="C245" s="28" t="s">
        <v>180</v>
      </c>
      <c r="D245" s="29">
        <v>851</v>
      </c>
      <c r="E245" s="49">
        <v>0</v>
      </c>
      <c r="F245" s="31"/>
      <c r="G245" s="31"/>
    </row>
    <row r="246" spans="1:8" ht="18.75" x14ac:dyDescent="0.3">
      <c r="A246" s="50" t="s">
        <v>45</v>
      </c>
      <c r="B246" s="28" t="s">
        <v>178</v>
      </c>
      <c r="C246" s="28" t="s">
        <v>180</v>
      </c>
      <c r="D246" s="29">
        <v>852</v>
      </c>
      <c r="E246" s="49">
        <v>0</v>
      </c>
      <c r="F246" s="31"/>
      <c r="G246" s="31"/>
    </row>
    <row r="247" spans="1:8" ht="18.75" x14ac:dyDescent="0.3">
      <c r="A247" s="50" t="s">
        <v>46</v>
      </c>
      <c r="B247" s="28" t="s">
        <v>178</v>
      </c>
      <c r="C247" s="28" t="s">
        <v>180</v>
      </c>
      <c r="D247" s="29">
        <v>853</v>
      </c>
      <c r="E247" s="49">
        <v>2</v>
      </c>
      <c r="F247" s="31"/>
      <c r="G247" s="31"/>
    </row>
    <row r="248" spans="1:8" ht="18.75" x14ac:dyDescent="0.3">
      <c r="A248" s="131" t="s">
        <v>182</v>
      </c>
      <c r="B248" s="132"/>
      <c r="C248" s="132"/>
      <c r="D248" s="133"/>
      <c r="E248" s="134">
        <f>E10+E42</f>
        <v>99053.4</v>
      </c>
      <c r="F248" s="135"/>
      <c r="G248" s="135"/>
      <c r="H248" s="20"/>
    </row>
    <row r="249" spans="1:8" hidden="1" x14ac:dyDescent="0.2">
      <c r="A249" s="136"/>
      <c r="B249" s="137"/>
      <c r="C249" s="137"/>
      <c r="D249" s="138"/>
      <c r="E249" s="139"/>
      <c r="F249" s="139"/>
      <c r="G249" s="139"/>
    </row>
    <row r="250" spans="1:8" ht="20.25" hidden="1" x14ac:dyDescent="0.3">
      <c r="A250" s="140" t="s">
        <v>183</v>
      </c>
      <c r="B250" s="141"/>
      <c r="C250" s="142"/>
      <c r="D250" s="143"/>
      <c r="E250" s="144">
        <v>93505</v>
      </c>
      <c r="F250" s="145"/>
      <c r="G250" s="145"/>
    </row>
    <row r="251" spans="1:8" ht="20.25" hidden="1" x14ac:dyDescent="0.3">
      <c r="A251" s="140" t="s">
        <v>184</v>
      </c>
      <c r="B251" s="146"/>
      <c r="C251" s="146"/>
      <c r="D251" s="147"/>
      <c r="E251" s="148">
        <f>E250-E248</f>
        <v>-5548.3999999999942</v>
      </c>
      <c r="F251" s="149"/>
      <c r="G251" s="149"/>
    </row>
    <row r="252" spans="1:8" hidden="1" x14ac:dyDescent="0.2">
      <c r="A252" s="147"/>
      <c r="B252" s="146"/>
      <c r="C252" s="146"/>
      <c r="D252" s="147" t="s">
        <v>185</v>
      </c>
      <c r="E252" s="150">
        <v>93518.8</v>
      </c>
      <c r="F252" s="139"/>
      <c r="G252" s="139"/>
      <c r="H252" s="61"/>
    </row>
    <row r="253" spans="1:8" hidden="1" x14ac:dyDescent="0.2">
      <c r="A253" s="147"/>
      <c r="B253" s="146"/>
      <c r="C253" s="146"/>
      <c r="D253" s="147"/>
      <c r="E253" s="61">
        <f>E248-E252</f>
        <v>5534.5999999999913</v>
      </c>
      <c r="F253" s="61"/>
      <c r="G253" s="61"/>
    </row>
    <row r="254" spans="1:8" hidden="1" x14ac:dyDescent="0.2">
      <c r="A254" s="151"/>
      <c r="B254" s="146"/>
      <c r="C254" s="146"/>
      <c r="D254" s="147" t="s">
        <v>186</v>
      </c>
      <c r="E254" s="61">
        <v>99053.4</v>
      </c>
      <c r="F254" s="61"/>
      <c r="G254" s="61"/>
      <c r="H254" s="20"/>
    </row>
    <row r="255" spans="1:8" hidden="1" x14ac:dyDescent="0.2">
      <c r="A255" s="151"/>
      <c r="B255" s="146"/>
      <c r="C255" s="146"/>
      <c r="D255" s="147" t="s">
        <v>187</v>
      </c>
      <c r="E255" s="61">
        <f>E248-E254</f>
        <v>0</v>
      </c>
      <c r="F255" s="61"/>
      <c r="G255" s="61"/>
    </row>
    <row r="256" spans="1:8" hidden="1" x14ac:dyDescent="0.2">
      <c r="A256" s="147"/>
      <c r="B256" s="146"/>
      <c r="C256" s="146"/>
      <c r="D256" s="147"/>
    </row>
    <row r="257" spans="1:7" hidden="1" x14ac:dyDescent="0.2">
      <c r="A257" s="152" t="s">
        <v>188</v>
      </c>
      <c r="B257" s="153"/>
      <c r="C257" s="153"/>
      <c r="D257" s="154"/>
      <c r="E257" s="155">
        <f>E12+E18+E44</f>
        <v>22188.399999999998</v>
      </c>
      <c r="F257" s="33"/>
      <c r="G257" s="33"/>
    </row>
    <row r="258" spans="1:7" hidden="1" x14ac:dyDescent="0.2">
      <c r="A258" s="156" t="s">
        <v>189</v>
      </c>
      <c r="B258" s="157"/>
      <c r="C258" s="158"/>
      <c r="D258" s="143" t="s">
        <v>190</v>
      </c>
      <c r="E258" s="20">
        <f>E116</f>
        <v>9585.6999999999989</v>
      </c>
      <c r="F258" s="20"/>
      <c r="G258" s="20"/>
    </row>
    <row r="259" spans="1:7" hidden="1" x14ac:dyDescent="0.2">
      <c r="A259" s="147"/>
      <c r="B259" s="159"/>
      <c r="C259" s="146"/>
      <c r="D259" s="147" t="s">
        <v>191</v>
      </c>
      <c r="E259" s="20">
        <f>E214</f>
        <v>11283.300000000001</v>
      </c>
      <c r="F259" s="20"/>
      <c r="G259" s="20"/>
    </row>
    <row r="260" spans="1:7" hidden="1" x14ac:dyDescent="0.2">
      <c r="A260" s="143"/>
      <c r="B260" s="158"/>
      <c r="C260" s="158"/>
      <c r="D260" s="143" t="s">
        <v>192</v>
      </c>
      <c r="E260" s="20">
        <f>E233</f>
        <v>3494.6</v>
      </c>
      <c r="F260" s="20"/>
      <c r="G260" s="20"/>
    </row>
    <row r="261" spans="1:7" hidden="1" x14ac:dyDescent="0.2">
      <c r="A261" s="147"/>
      <c r="B261" s="146"/>
      <c r="C261" s="146"/>
      <c r="D261" s="147"/>
      <c r="E261" s="160">
        <f>SUM(E258:E260)</f>
        <v>24363.599999999999</v>
      </c>
      <c r="F261" s="161"/>
      <c r="G261" s="161"/>
    </row>
    <row r="262" spans="1:7" hidden="1" x14ac:dyDescent="0.2">
      <c r="A262" s="162" t="s">
        <v>193</v>
      </c>
      <c r="B262" s="146"/>
      <c r="C262" s="146"/>
      <c r="D262" s="147"/>
      <c r="E262" s="163">
        <f>E257+E261</f>
        <v>46552</v>
      </c>
      <c r="F262" s="163"/>
      <c r="G262" s="163"/>
    </row>
    <row r="263" spans="1:7" x14ac:dyDescent="0.2">
      <c r="A263" s="147"/>
      <c r="B263" s="146"/>
      <c r="C263" s="146"/>
      <c r="D263" s="147"/>
    </row>
    <row r="264" spans="1:7" x14ac:dyDescent="0.2">
      <c r="A264" s="147"/>
      <c r="B264" s="146"/>
      <c r="C264" s="146"/>
      <c r="D264" s="147"/>
    </row>
    <row r="265" spans="1:7" x14ac:dyDescent="0.2">
      <c r="A265" s="147"/>
      <c r="B265" s="146"/>
      <c r="C265" s="146"/>
      <c r="D265" s="147"/>
    </row>
    <row r="266" spans="1:7" x14ac:dyDescent="0.2">
      <c r="A266" s="147"/>
      <c r="B266" s="146"/>
      <c r="C266" s="146"/>
      <c r="D266" s="147"/>
    </row>
    <row r="267" spans="1:7" x14ac:dyDescent="0.2">
      <c r="A267" s="147"/>
      <c r="B267" s="146"/>
      <c r="C267" s="146"/>
      <c r="D267" s="147"/>
    </row>
    <row r="268" spans="1:7" x14ac:dyDescent="0.2">
      <c r="A268" s="147"/>
      <c r="B268" s="146"/>
      <c r="C268" s="146"/>
      <c r="D268" s="147"/>
    </row>
    <row r="269" spans="1:7" x14ac:dyDescent="0.2">
      <c r="A269" s="147"/>
      <c r="B269" s="146"/>
      <c r="C269" s="146"/>
      <c r="D269" s="147"/>
    </row>
    <row r="270" spans="1:7" x14ac:dyDescent="0.2">
      <c r="A270" s="147"/>
      <c r="B270" s="146"/>
      <c r="C270" s="146"/>
      <c r="D270" s="147"/>
    </row>
    <row r="271" spans="1:7" x14ac:dyDescent="0.2">
      <c r="A271" s="147"/>
      <c r="B271" s="146"/>
      <c r="C271" s="146"/>
      <c r="D271" s="147"/>
    </row>
    <row r="272" spans="1:7" x14ac:dyDescent="0.2">
      <c r="A272" s="147"/>
      <c r="B272" s="146"/>
      <c r="C272" s="146"/>
      <c r="D272" s="147"/>
    </row>
    <row r="273" spans="1:4" x14ac:dyDescent="0.2">
      <c r="A273" s="143"/>
      <c r="B273" s="157"/>
      <c r="C273" s="158"/>
      <c r="D273" s="143"/>
    </row>
    <row r="274" spans="1:4" x14ac:dyDescent="0.2">
      <c r="A274" s="147"/>
      <c r="B274" s="159"/>
      <c r="C274" s="146"/>
      <c r="D274" s="147"/>
    </row>
    <row r="275" spans="1:4" x14ac:dyDescent="0.2">
      <c r="A275" s="147"/>
      <c r="B275" s="159"/>
      <c r="C275" s="146"/>
      <c r="D275" s="147"/>
    </row>
    <row r="276" spans="1:4" x14ac:dyDescent="0.2">
      <c r="A276" s="147"/>
      <c r="B276" s="159"/>
      <c r="C276" s="146"/>
      <c r="D276" s="147"/>
    </row>
    <row r="277" spans="1:4" x14ac:dyDescent="0.2">
      <c r="A277" s="147"/>
      <c r="B277" s="159"/>
      <c r="C277" s="146"/>
      <c r="D277" s="147"/>
    </row>
    <row r="278" spans="1:4" x14ac:dyDescent="0.2">
      <c r="A278" s="143"/>
      <c r="B278" s="157"/>
      <c r="C278" s="143"/>
      <c r="D278" s="143"/>
    </row>
    <row r="279" spans="1:4" x14ac:dyDescent="0.2">
      <c r="A279" s="143"/>
      <c r="B279" s="157"/>
      <c r="C279" s="143"/>
      <c r="D279" s="143"/>
    </row>
    <row r="280" spans="1:4" x14ac:dyDescent="0.2">
      <c r="A280" s="147"/>
      <c r="B280" s="159"/>
      <c r="C280" s="147"/>
      <c r="D280" s="147"/>
    </row>
    <row r="281" spans="1:4" x14ac:dyDescent="0.2">
      <c r="A281" s="147"/>
      <c r="B281" s="159"/>
      <c r="C281" s="146"/>
      <c r="D281" s="147"/>
    </row>
    <row r="282" spans="1:4" x14ac:dyDescent="0.2">
      <c r="A282" s="147"/>
      <c r="B282" s="159"/>
      <c r="C282" s="146"/>
      <c r="D282" s="147"/>
    </row>
    <row r="283" spans="1:4" x14ac:dyDescent="0.2">
      <c r="A283" s="147"/>
      <c r="B283" s="159"/>
      <c r="C283" s="146"/>
      <c r="D283" s="147"/>
    </row>
    <row r="284" spans="1:4" x14ac:dyDescent="0.2">
      <c r="A284" s="147"/>
      <c r="B284" s="159"/>
      <c r="C284" s="146"/>
      <c r="D284" s="147"/>
    </row>
    <row r="285" spans="1:4" x14ac:dyDescent="0.2">
      <c r="A285" s="143"/>
      <c r="B285" s="157"/>
      <c r="C285" s="158"/>
      <c r="D285" s="143"/>
    </row>
    <row r="286" spans="1:4" x14ac:dyDescent="0.2">
      <c r="A286" s="147"/>
      <c r="B286" s="159"/>
      <c r="C286" s="146"/>
      <c r="D286" s="147"/>
    </row>
    <row r="287" spans="1:4" x14ac:dyDescent="0.2">
      <c r="A287" s="147"/>
      <c r="B287" s="159"/>
      <c r="C287" s="146"/>
      <c r="D287" s="147"/>
    </row>
    <row r="288" spans="1:4" x14ac:dyDescent="0.2">
      <c r="A288" s="147"/>
      <c r="B288" s="159"/>
      <c r="C288" s="146"/>
      <c r="D288" s="147"/>
    </row>
    <row r="289" spans="1:4" x14ac:dyDescent="0.2">
      <c r="A289" s="147"/>
      <c r="B289" s="159"/>
      <c r="C289" s="146"/>
      <c r="D289" s="147"/>
    </row>
    <row r="290" spans="1:4" x14ac:dyDescent="0.2">
      <c r="A290" s="147"/>
      <c r="B290" s="159"/>
      <c r="C290" s="146"/>
      <c r="D290" s="147"/>
    </row>
    <row r="291" spans="1:4" x14ac:dyDescent="0.2">
      <c r="A291" s="147"/>
      <c r="B291" s="159"/>
      <c r="C291" s="146"/>
      <c r="D291" s="147"/>
    </row>
    <row r="292" spans="1:4" x14ac:dyDescent="0.2">
      <c r="A292" s="147"/>
      <c r="B292" s="159"/>
      <c r="C292" s="146"/>
      <c r="D292" s="147"/>
    </row>
    <row r="293" spans="1:4" x14ac:dyDescent="0.2">
      <c r="A293" s="147"/>
      <c r="B293" s="159"/>
      <c r="C293" s="146"/>
      <c r="D293" s="147"/>
    </row>
    <row r="294" spans="1:4" x14ac:dyDescent="0.2">
      <c r="A294" s="143"/>
      <c r="B294" s="159"/>
      <c r="C294" s="146"/>
      <c r="D294" s="164"/>
    </row>
  </sheetData>
  <autoFilter ref="A9:Q248" xr:uid="{191CEAD5-DA8A-4A1A-AF8E-6A0BAB4C04DF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6" fitToHeight="0" orientation="portrait" r:id="rId1"/>
  <headerFooter alignWithMargins="0"/>
  <rowBreaks count="5" manualBreakCount="5">
    <brk id="112" max="4" man="1"/>
    <brk id="140" max="4" man="1"/>
    <brk id="169" max="4" man="1"/>
    <brk id="192" max="4" man="1"/>
    <brk id="2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на 01.01.2022</vt:lpstr>
      <vt:lpstr>'СВОД.БР на 01.01.2022'!Область_печати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2022-10-05T07:29:42Z</cp:lastPrinted>
  <dcterms:created xsi:type="dcterms:W3CDTF">2022-10-05T07:29:08Z</dcterms:created>
  <dcterms:modified xsi:type="dcterms:W3CDTF">2022-10-06T12:24:13Z</dcterms:modified>
</cp:coreProperties>
</file>