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2" activeTab="2"/>
  </bookViews>
  <sheets>
    <sheet name="Лист1" sheetId="1" state="hidden" r:id="rId1"/>
    <sheet name="Лист2" sheetId="2" state="hidden" r:id="rId2"/>
    <sheet name="отчет за3кв." sheetId="3" r:id="rId3"/>
    <sheet name="Свед о з-плате" sheetId="4" r:id="rId4"/>
    <sheet name="Резервный фонд" sheetId="5" r:id="rId5"/>
  </sheets>
  <definedNames/>
  <calcPr fullCalcOnLoad="1" refMode="R1C1"/>
</workbook>
</file>

<file path=xl/sharedStrings.xml><?xml version="1.0" encoding="utf-8"?>
<sst xmlns="http://schemas.openxmlformats.org/spreadsheetml/2006/main" count="185" uniqueCount="161">
  <si>
    <t>Наименование</t>
  </si>
  <si>
    <t>Коды</t>
  </si>
  <si>
    <t>% исполнения</t>
  </si>
  <si>
    <t xml:space="preserve">182 1 05 01011 01 0000 110  </t>
  </si>
  <si>
    <t xml:space="preserve">182 1 05 01012 01 0000 110  </t>
  </si>
  <si>
    <t xml:space="preserve">182 1 05 01021 01 0000 110  </t>
  </si>
  <si>
    <t xml:space="preserve">182 1 05 01022 01 0000 110  </t>
  </si>
  <si>
    <t xml:space="preserve">182 1 09 04040 01 0000 110 </t>
  </si>
  <si>
    <t xml:space="preserve">182 1 05 01050 01 0000 110  </t>
  </si>
  <si>
    <t>182 1 16 06000 01 0000 140</t>
  </si>
  <si>
    <t>928 1 17 01030 03 0000 180</t>
  </si>
  <si>
    <t>ОБЩЕГОСУДАРСТВЕННЫЕ ВОПРОСЫ</t>
  </si>
  <si>
    <t>Резервные фонды</t>
  </si>
  <si>
    <t xml:space="preserve">Другие общегосударственные  вопросы  </t>
  </si>
  <si>
    <t>ЖИЛИЩНО-КОММУНАЛЬНОЕ ХОЗЯЙСТВО</t>
  </si>
  <si>
    <t>ОБРАЗОВАНИЕ</t>
  </si>
  <si>
    <t>выбравших в качестве объекта налогооблажения доходы</t>
  </si>
  <si>
    <t xml:space="preserve">Единый налог, взимаемый с налогоплательщиков,  </t>
  </si>
  <si>
    <t>Единый налог, взимаемый с налогоплательщиков, выбравших в качестве</t>
  </si>
  <si>
    <t>Задолженность по отмененным налогам (наследование)</t>
  </si>
  <si>
    <t>Средства,составляющие восстановительную стоимость зеленых насаждений</t>
  </si>
  <si>
    <t>Опредеделение должностных лиц, уполномоченных сосотавлять протоколы</t>
  </si>
  <si>
    <t>Выполнение отдельных государственных полномочий за счет</t>
  </si>
  <si>
    <t>Фактическое</t>
  </si>
  <si>
    <t>исполнение</t>
  </si>
  <si>
    <t>в тыс. руб.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</si>
  <si>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</si>
  <si>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</si>
  <si>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</si>
  <si>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>Минимальный налог, зачисляемый в бюджеты субъектов Российской Федерации</t>
  </si>
  <si>
    <t>(за налоговые периоды, истекшие до 1 января 2011 года)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</si>
  <si>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</si>
  <si>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</si>
  <si>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</si>
  <si>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Единый налог, взимаемый с налогоплательщиков, выбравших в качестве объекта</t>
  </si>
  <si>
    <t>объекта налогообложения доходы, уменьшенные на величину расходов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</si>
  <si>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</si>
  <si>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</si>
  <si>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</si>
  <si>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товаров в неустановленных местах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</si>
  <si>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</si>
  <si>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</si>
  <si>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</si>
  <si>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</si>
  <si>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</si>
  <si>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 xml:space="preserve">Прочие неналоговые доходы бюджетов внутригодских муниципальных  </t>
  </si>
  <si>
    <t>Субвенции бюджетам внутригородских муниципальных образований Санкт-</t>
  </si>
  <si>
    <t>по опеке и попечительству</t>
  </si>
  <si>
    <t xml:space="preserve">Санкт-Петербурга по организации и осуществлению деятельности 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</si>
  <si>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</si>
  <si>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</si>
  <si>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>Санкт-Петербурга по определению должностных лиц, уполномоченных</t>
  </si>
  <si>
    <t>Санкт-Петербурга на выполнение отдельного государственного полномочия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</si>
  <si>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</si>
  <si>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</si>
  <si>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Петербурга на содержание ребенка в семье опекуна и приемной семье</t>
  </si>
  <si>
    <t>Петербурга на выплату вознаграждения приемному родителю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</si>
  <si>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</si>
  <si>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</si>
  <si>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государственной власти и местного самоуправления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</si>
  <si>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</si>
  <si>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</si>
  <si>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</si>
  <si>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об административных правонарушениях, и составление протоколов об</t>
  </si>
  <si>
    <t>административных правонарушениях</t>
  </si>
  <si>
    <t xml:space="preserve">НАЦИОНАЛЬНАЯ БЕЗОПАСНОСТЬ И ПРАВООХРАНИТЕЛЬНАЯ </t>
  </si>
  <si>
    <t>ДЕЯТЕЛЬНОСТЬ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</si>
  <si>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</si>
  <si>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</si>
  <si>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</si>
  <si>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</si>
  <si>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 субвенций из фонда компенсаций Санкт-Петербурга</t>
  </si>
  <si>
    <t xml:space="preserve">182 1 05 02010 02 0000 110  </t>
  </si>
  <si>
    <t xml:space="preserve">182 1 05 02020 02 0000 110  </t>
  </si>
  <si>
    <t>806 1 16 90030 03 0100 140</t>
  </si>
  <si>
    <t>807 1 16 90030 03 0100 140</t>
  </si>
  <si>
    <t>850 1 16 90030 03 0200 140</t>
  </si>
  <si>
    <t>850 1 16 90030 03 0100 140</t>
  </si>
  <si>
    <t>налогооблажения доходы (за налоговые периоды, истекшие до 1 января 2011 года)</t>
  </si>
  <si>
    <t>(показатели доходов)</t>
  </si>
  <si>
    <t>(показатели расходов)</t>
  </si>
  <si>
    <t>Единый налог на вмененный доход для отдельных видов деятельности</t>
  </si>
  <si>
    <t>Прочие поступления от денежных взысканий (штрафов) и иных сумм в</t>
  </si>
  <si>
    <t>Субвенции бюджетам внутригордских муниципальных образований Санкт-</t>
  </si>
  <si>
    <t xml:space="preserve"> в тыс. руб.</t>
  </si>
  <si>
    <t>План на год</t>
  </si>
  <si>
    <t>Социальное обеспечение населения</t>
  </si>
  <si>
    <t>867 1 13 02993 03 0100 130</t>
  </si>
  <si>
    <t>928 1 17 05030 03 0200 180</t>
  </si>
  <si>
    <t>муниципальный совет МО Автово:</t>
  </si>
  <si>
    <t>местная администрация МО МО Автово:</t>
  </si>
  <si>
    <t>МКУ "Автовский Центр":</t>
  </si>
  <si>
    <t>ФСК Автово:</t>
  </si>
  <si>
    <t>МКУ «Автовские ведомости»</t>
  </si>
  <si>
    <t xml:space="preserve">Глава местной администрации МО МО Автово 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</si>
  <si>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</si>
  <si>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</si>
  <si>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 xml:space="preserve">Возврат средств, полученных и не использованных учреждениями и  </t>
  </si>
  <si>
    <t>организациями в прошлые годы</t>
  </si>
  <si>
    <t>928 1 17 05030 03 0100 180</t>
  </si>
  <si>
    <t xml:space="preserve">Возврат остатков субсидий, субвенций и иных межббюджетных трансфертов, </t>
  </si>
  <si>
    <t xml:space="preserve">имеющих целевое назначение, прошлых лет из бюджетов внутригородских </t>
  </si>
  <si>
    <t xml:space="preserve">муниципальных образований городов федерального значения Москвы и </t>
  </si>
  <si>
    <t>Санкт-Петербурга</t>
  </si>
  <si>
    <t xml:space="preserve">Налог, взимаемый в связи с применениемпатентной системы налогооблажения, </t>
  </si>
  <si>
    <t xml:space="preserve">зачисляемый в бюджеты городов федерального значения Москвы и </t>
  </si>
  <si>
    <t xml:space="preserve">Санкт-Петербурга </t>
  </si>
  <si>
    <t xml:space="preserve">182 1 05 04030 02 0000 110  </t>
  </si>
  <si>
    <t>824 1 16 90030 03 0100 140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</si>
  <si>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</si>
  <si>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Денежные зыскания (штрафы) и иные суммы, взыскиваемые с лиц, виновных в совершении преступлений, и в возмещение ущерба имуществу</t>
  </si>
  <si>
    <t>322 1 16 21030 03 0000 140</t>
  </si>
  <si>
    <t>928 2 02 30024 03 0100 151</t>
  </si>
  <si>
    <t>928 2 02 30024 03 0200 151</t>
  </si>
  <si>
    <t>928 2 02 30027 03 0100 151</t>
  </si>
  <si>
    <t>928 2 02 30027 03 0200 151</t>
  </si>
  <si>
    <t>928 2 19 30000 03 0000 151</t>
  </si>
  <si>
    <t>Национальная экономика</t>
  </si>
  <si>
    <t>0400</t>
  </si>
  <si>
    <t>А.В. Кесаев</t>
  </si>
  <si>
    <t>Отчёт об исполнении бюджета муниципального образования муниципальный округ Автово на 2018 год</t>
  </si>
  <si>
    <t>928 1 13 02993 03 0200 130</t>
  </si>
  <si>
    <t>928 1 16 23032 03 0000 140</t>
  </si>
  <si>
    <t>815 1 16 90030 03 0100 140</t>
  </si>
  <si>
    <t>825 1 16 90030 03 0100 140</t>
  </si>
  <si>
    <t>0100</t>
  </si>
  <si>
    <t>0102</t>
  </si>
  <si>
    <t>0103</t>
  </si>
  <si>
    <t>0104</t>
  </si>
  <si>
    <t>0111</t>
  </si>
  <si>
    <t>0113</t>
  </si>
  <si>
    <t>0300</t>
  </si>
  <si>
    <t>0500</t>
  </si>
  <si>
    <t>0700</t>
  </si>
  <si>
    <t>0800</t>
  </si>
  <si>
    <t>1000</t>
  </si>
  <si>
    <t>1004</t>
  </si>
  <si>
    <t>1101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</si>
  <si>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</si>
  <si>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</si>
  <si>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ОТЧЕТ </t>
  </si>
  <si>
    <t>№ п/п</t>
  </si>
  <si>
    <t>КБК</t>
  </si>
  <si>
    <t>Местная администрация муниципального образования муниципальный округ Автово</t>
  </si>
  <si>
    <t xml:space="preserve">Наименование получателя бюджетных ассигнований резервного фонда </t>
  </si>
  <si>
    <t>Сумма выделенных бюджетных ассигнований (тыс.руб.)</t>
  </si>
  <si>
    <t>Исполнено (тыс.руб.)</t>
  </si>
  <si>
    <t>Остаток бюджетных ассигнований  (тыс.руб.)</t>
  </si>
  <si>
    <t xml:space="preserve">Основания и цели предоставления </t>
  </si>
  <si>
    <t>-</t>
  </si>
  <si>
    <t>928 0111 0700100061 870</t>
  </si>
  <si>
    <t>Общий объем доходов: 62 435,6 тыс. руб.</t>
  </si>
  <si>
    <t>Общий объем расходов: 53 585,1 тыс. руб.</t>
  </si>
  <si>
    <t>за 3 квартал 2018 года</t>
  </si>
  <si>
    <t>об использовании бюджетных ассигнований резервного фонда местной администрации  муниципального образования муниципальный округ Автово на 01.10.2018 года</t>
  </si>
  <si>
    <t xml:space="preserve"> 4 штатные единицы, затраты на содержание  2473,4 тыс.рублей</t>
  </si>
  <si>
    <t xml:space="preserve"> 11  штатных единиц, затраты на содержание 8681,0 тыс. рублей</t>
  </si>
  <si>
    <t>работников 8 штатных единиц, затраты на содержание 5008,3тыс. рублей</t>
  </si>
  <si>
    <t>работников 17 штатных единиц, затраты на содержание 6295,9тыс. рублей</t>
  </si>
  <si>
    <t xml:space="preserve"> работников 4 штатные единицы, затраты на содержание 1789,6тыс. рублей</t>
  </si>
  <si>
    <t>Приложение к постановлению местной администрации МО МО Автово от 1 ноября 2018 года № 46-п "Об утверждении отчета об исполнении бюджета муниципального образования муниципальный округ Автово на 2018 год за III квартал 2018 года Глава МА МО Автово _______________А.В. Кесаев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</si>
</sst>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0" xfId="0" applyFill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/>
    </xf>
    <xf numFmtId="189" fontId="2" fillId="0" borderId="0" xfId="56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88" fontId="2" fillId="0" borderId="16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9" fontId="2" fillId="0" borderId="11" xfId="56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189" fontId="2" fillId="0" borderId="11" xfId="56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9" fontId="1" fillId="0" borderId="11" xfId="56" applyFont="1" applyBorder="1" applyAlignment="1">
      <alignment horizontal="center"/>
    </xf>
    <xf numFmtId="189" fontId="1" fillId="0" borderId="11" xfId="56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11" xfId="56" applyFont="1" applyBorder="1" applyAlignment="1">
      <alignment horizontal="center"/>
    </xf>
    <xf numFmtId="9" fontId="1" fillId="33" borderId="11" xfId="56" applyFont="1" applyFill="1" applyBorder="1" applyAlignment="1">
      <alignment/>
    </xf>
    <xf numFmtId="0" fontId="0" fillId="0" borderId="11" xfId="0" applyBorder="1" applyAlignment="1">
      <alignment horizontal="center"/>
    </xf>
    <xf numFmtId="0" fontId="2" fillId="33" borderId="18" xfId="0" applyFont="1" applyFill="1" applyBorder="1" applyAlignment="1">
      <alignment/>
    </xf>
    <xf numFmtId="188" fontId="2" fillId="33" borderId="19" xfId="0" applyNumberFormat="1" applyFont="1" applyFill="1" applyBorder="1" applyAlignment="1">
      <alignment/>
    </xf>
    <xf numFmtId="188" fontId="2" fillId="33" borderId="18" xfId="0" applyNumberFormat="1" applyFont="1" applyFill="1" applyBorder="1" applyAlignment="1">
      <alignment/>
    </xf>
    <xf numFmtId="188" fontId="2" fillId="0" borderId="16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1" fillId="34" borderId="11" xfId="52" applyFont="1" applyFill="1" applyBorder="1" applyAlignment="1">
      <alignment horizontal="left" vertical="center" wrapText="1"/>
      <protection/>
    </xf>
    <xf numFmtId="0" fontId="1" fillId="33" borderId="20" xfId="52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wrapText="1"/>
    </xf>
    <xf numFmtId="9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8" fillId="0" borderId="24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 shrinkToFit="1"/>
    </xf>
    <xf numFmtId="0" fontId="0" fillId="0" borderId="10" xfId="0" applyBorder="1" applyAlignment="1">
      <alignment horizontal="justify" wrapText="1" shrinkToFit="1"/>
    </xf>
    <xf numFmtId="0" fontId="1" fillId="0" borderId="13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2" fillId="0" borderId="18" xfId="0" applyNumberFormat="1" applyFont="1" applyFill="1" applyBorder="1" applyAlignment="1">
      <alignment horizontal="center"/>
    </xf>
    <xf numFmtId="188" fontId="2" fillId="0" borderId="19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94" fontId="2" fillId="33" borderId="18" xfId="0" applyNumberFormat="1" applyFont="1" applyFill="1" applyBorder="1" applyAlignment="1">
      <alignment horizontal="center"/>
    </xf>
    <xf numFmtId="194" fontId="2" fillId="33" borderId="19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89" fontId="2" fillId="0" borderId="12" xfId="56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188" fontId="2" fillId="0" borderId="17" xfId="0" applyNumberFormat="1" applyFont="1" applyFill="1" applyBorder="1" applyAlignment="1">
      <alignment horizontal="center"/>
    </xf>
    <xf numFmtId="188" fontId="2" fillId="0" borderId="15" xfId="0" applyNumberFormat="1" applyFont="1" applyFill="1" applyBorder="1" applyAlignment="1">
      <alignment horizontal="center"/>
    </xf>
    <xf numFmtId="188" fontId="2" fillId="0" borderId="25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89" fontId="1" fillId="0" borderId="12" xfId="56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9" fontId="1" fillId="0" borderId="12" xfId="56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110" workbookViewId="0" topLeftCell="A73">
      <selection activeCell="A2" sqref="A2:G7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7"/>
      <c r="B1" s="17"/>
      <c r="C1" s="17"/>
      <c r="D1" s="17"/>
      <c r="E1" s="17"/>
      <c r="F1" s="17"/>
      <c r="G1" s="17"/>
    </row>
    <row r="2" spans="1:7" ht="12.75">
      <c r="A2" s="149" t="s">
        <v>160</v>
      </c>
      <c r="B2" s="149"/>
      <c r="C2" s="149"/>
      <c r="D2" s="149"/>
      <c r="E2" s="149"/>
      <c r="F2" s="149"/>
      <c r="G2" s="149"/>
    </row>
    <row r="3" spans="1:7" ht="12.75">
      <c r="A3" s="149"/>
      <c r="B3" s="149"/>
      <c r="C3" s="149"/>
      <c r="D3" s="149"/>
      <c r="E3" s="149"/>
      <c r="F3" s="149"/>
      <c r="G3" s="149"/>
    </row>
    <row r="4" spans="1:7" ht="12.75">
      <c r="A4" s="149"/>
      <c r="B4" s="149"/>
      <c r="C4" s="149"/>
      <c r="D4" s="149"/>
      <c r="E4" s="149"/>
      <c r="F4" s="149"/>
      <c r="G4" s="149"/>
    </row>
    <row r="5" spans="1:7" ht="12.75">
      <c r="A5" s="149"/>
      <c r="B5" s="149"/>
      <c r="C5" s="149"/>
      <c r="D5" s="149"/>
      <c r="E5" s="149"/>
      <c r="F5" s="149"/>
      <c r="G5" s="149"/>
    </row>
    <row r="6" spans="1:7" ht="12.75">
      <c r="A6" s="149"/>
      <c r="B6" s="149"/>
      <c r="C6" s="149"/>
      <c r="D6" s="149"/>
      <c r="E6" s="149"/>
      <c r="F6" s="149"/>
      <c r="G6" s="149"/>
    </row>
    <row r="7" spans="1:7" ht="12.75">
      <c r="A7" s="149"/>
      <c r="B7" s="149"/>
      <c r="C7" s="149"/>
      <c r="D7" s="149"/>
      <c r="E7" s="149"/>
      <c r="F7" s="149"/>
      <c r="G7" s="149"/>
    </row>
    <row r="8" spans="1:7" ht="12.75">
      <c r="A8" s="1"/>
      <c r="B8" s="21"/>
      <c r="C8" s="17"/>
      <c r="D8" s="17"/>
      <c r="E8" s="17"/>
      <c r="F8" s="21"/>
      <c r="G8" s="21"/>
    </row>
    <row r="9" spans="1:7" ht="12.75">
      <c r="A9" s="1"/>
      <c r="B9" s="21"/>
      <c r="C9" s="17"/>
      <c r="D9" s="17"/>
      <c r="E9" s="17"/>
      <c r="F9" s="21"/>
      <c r="G9" s="21"/>
    </row>
    <row r="10" spans="1:7" ht="12.75">
      <c r="A10" s="1"/>
      <c r="B10" s="21"/>
      <c r="C10" s="17"/>
      <c r="D10" s="17"/>
      <c r="E10" s="17"/>
      <c r="F10" s="21"/>
      <c r="G10" s="21"/>
    </row>
    <row r="11" spans="1:7" s="8" customFormat="1" ht="15.75">
      <c r="A11" s="91" t="s">
        <v>120</v>
      </c>
      <c r="B11" s="91"/>
      <c r="C11" s="91"/>
      <c r="D11" s="91"/>
      <c r="E11" s="91"/>
      <c r="F11" s="91"/>
      <c r="G11" s="91"/>
    </row>
    <row r="12" spans="1:7" ht="15.75">
      <c r="A12" s="91" t="s">
        <v>153</v>
      </c>
      <c r="B12" s="91"/>
      <c r="C12" s="91"/>
      <c r="D12" s="91"/>
      <c r="E12" s="91"/>
      <c r="F12" s="91"/>
      <c r="G12" s="91"/>
    </row>
    <row r="13" spans="1:7" ht="15.75">
      <c r="A13" s="91" t="s">
        <v>79</v>
      </c>
      <c r="B13" s="91"/>
      <c r="C13" s="91"/>
      <c r="D13" s="91"/>
      <c r="E13" s="91"/>
      <c r="F13" s="91"/>
      <c r="G13" s="91"/>
    </row>
    <row r="14" spans="1:7" ht="12.75">
      <c r="A14" s="20"/>
      <c r="B14" s="21"/>
      <c r="C14" s="17"/>
      <c r="D14" s="17"/>
      <c r="E14" s="17"/>
      <c r="F14" s="21"/>
      <c r="G14" s="21"/>
    </row>
    <row r="15" spans="1:7" ht="12.75">
      <c r="A15" s="22"/>
      <c r="B15" s="23"/>
      <c r="C15" s="24"/>
      <c r="D15" s="24"/>
      <c r="E15" s="139" t="s">
        <v>25</v>
      </c>
      <c r="F15" s="139"/>
      <c r="G15" s="24"/>
    </row>
    <row r="16" spans="1:7" ht="12.75">
      <c r="A16" s="25" t="s">
        <v>0</v>
      </c>
      <c r="B16" s="26" t="s">
        <v>1</v>
      </c>
      <c r="C16" s="140" t="s">
        <v>85</v>
      </c>
      <c r="D16" s="141"/>
      <c r="E16" s="140" t="s">
        <v>23</v>
      </c>
      <c r="F16" s="141"/>
      <c r="G16" s="44" t="s">
        <v>2</v>
      </c>
    </row>
    <row r="17" spans="1:7" ht="12.75">
      <c r="A17" s="27"/>
      <c r="B17" s="28"/>
      <c r="C17" s="142" t="s">
        <v>84</v>
      </c>
      <c r="D17" s="143"/>
      <c r="E17" s="142" t="s">
        <v>24</v>
      </c>
      <c r="F17" s="143"/>
      <c r="G17" s="29"/>
    </row>
    <row r="18" spans="1:7" ht="12.75">
      <c r="A18" s="12" t="s">
        <v>17</v>
      </c>
      <c r="B18" s="146" t="s">
        <v>3</v>
      </c>
      <c r="C18" s="124">
        <v>28187.7</v>
      </c>
      <c r="D18" s="131"/>
      <c r="E18" s="124">
        <v>16052.3</v>
      </c>
      <c r="F18" s="131"/>
      <c r="G18" s="138">
        <f>(E18/C18)</f>
        <v>0.5694788861808519</v>
      </c>
    </row>
    <row r="19" spans="1:7" ht="12.75">
      <c r="A19" s="2" t="s">
        <v>16</v>
      </c>
      <c r="B19" s="105"/>
      <c r="C19" s="132"/>
      <c r="D19" s="133"/>
      <c r="E19" s="132"/>
      <c r="F19" s="133"/>
      <c r="G19" s="105"/>
    </row>
    <row r="20" spans="1:7" ht="12.75">
      <c r="A20" s="12" t="s">
        <v>34</v>
      </c>
      <c r="B20" s="146" t="s">
        <v>4</v>
      </c>
      <c r="C20" s="124">
        <v>10</v>
      </c>
      <c r="D20" s="131"/>
      <c r="E20" s="124">
        <v>-0.5</v>
      </c>
      <c r="F20" s="131"/>
      <c r="G20" s="146"/>
    </row>
    <row r="21" spans="1:7" ht="12.75">
      <c r="A21" s="2" t="s">
        <v>78</v>
      </c>
      <c r="B21" s="105"/>
      <c r="C21" s="132"/>
      <c r="D21" s="133"/>
      <c r="E21" s="132"/>
      <c r="F21" s="133"/>
      <c r="G21" s="105"/>
    </row>
    <row r="22" spans="1:7" ht="12.75">
      <c r="A22" s="12" t="s">
        <v>18</v>
      </c>
      <c r="B22" s="146" t="s">
        <v>5</v>
      </c>
      <c r="C22" s="124">
        <v>12485</v>
      </c>
      <c r="D22" s="131"/>
      <c r="E22" s="124">
        <v>10672.5</v>
      </c>
      <c r="F22" s="131"/>
      <c r="G22" s="138">
        <f>(E22/C22)</f>
        <v>0.854825790949139</v>
      </c>
    </row>
    <row r="23" spans="1:7" ht="12.75">
      <c r="A23" s="2" t="s">
        <v>35</v>
      </c>
      <c r="B23" s="105"/>
      <c r="C23" s="132"/>
      <c r="D23" s="133"/>
      <c r="E23" s="132"/>
      <c r="F23" s="133"/>
      <c r="G23" s="105"/>
    </row>
    <row r="24" spans="1:7" ht="12.75">
      <c r="A24" s="12" t="s">
        <v>26</v>
      </c>
      <c r="B24" s="146" t="s">
        <v>6</v>
      </c>
      <c r="C24" s="124">
        <v>4</v>
      </c>
      <c r="D24" s="131"/>
      <c r="E24" s="127">
        <v>-0.6</v>
      </c>
      <c r="F24" s="137"/>
      <c r="G24" s="138">
        <f>(E26/C24)</f>
        <v>0</v>
      </c>
    </row>
    <row r="25" spans="1:7" ht="12.75">
      <c r="A25" s="13" t="s">
        <v>27</v>
      </c>
      <c r="B25" s="121"/>
      <c r="C25" s="134"/>
      <c r="D25" s="135"/>
      <c r="E25" s="134"/>
      <c r="F25" s="135"/>
      <c r="G25" s="121"/>
    </row>
    <row r="26" spans="1:7" ht="12.75">
      <c r="A26" s="2" t="s">
        <v>28</v>
      </c>
      <c r="B26" s="105"/>
      <c r="C26" s="132"/>
      <c r="D26" s="133"/>
      <c r="E26" s="132"/>
      <c r="F26" s="133"/>
      <c r="G26" s="105"/>
    </row>
    <row r="27" spans="1:7" ht="12.75">
      <c r="A27" s="3" t="s">
        <v>81</v>
      </c>
      <c r="B27" s="41" t="s">
        <v>72</v>
      </c>
      <c r="C27" s="98">
        <v>29500</v>
      </c>
      <c r="D27" s="99"/>
      <c r="E27" s="98">
        <v>22016.7</v>
      </c>
      <c r="F27" s="99"/>
      <c r="G27" s="47">
        <f>(E27/C27)</f>
        <v>0.746328813559322</v>
      </c>
    </row>
    <row r="28" spans="1:7" ht="12.75">
      <c r="A28" s="12" t="s">
        <v>81</v>
      </c>
      <c r="B28" s="146" t="s">
        <v>73</v>
      </c>
      <c r="C28" s="124">
        <v>25</v>
      </c>
      <c r="D28" s="131"/>
      <c r="E28" s="124">
        <v>25.3</v>
      </c>
      <c r="F28" s="131"/>
      <c r="G28" s="138">
        <f>(E28/C28)</f>
        <v>1.012</v>
      </c>
    </row>
    <row r="29" spans="1:7" ht="12.75">
      <c r="A29" s="2" t="s">
        <v>30</v>
      </c>
      <c r="B29" s="105"/>
      <c r="C29" s="132"/>
      <c r="D29" s="133"/>
      <c r="E29" s="132"/>
      <c r="F29" s="133"/>
      <c r="G29" s="105"/>
    </row>
    <row r="30" spans="1:7" ht="12.75">
      <c r="A30" s="12" t="s">
        <v>104</v>
      </c>
      <c r="B30" s="146" t="s">
        <v>107</v>
      </c>
      <c r="C30" s="124">
        <v>1300</v>
      </c>
      <c r="D30" s="131"/>
      <c r="E30" s="124">
        <v>1387.8</v>
      </c>
      <c r="F30" s="131"/>
      <c r="G30" s="138">
        <f>SUM(E30)/C30</f>
        <v>1.0675384615384615</v>
      </c>
    </row>
    <row r="31" spans="1:7" ht="12.75">
      <c r="A31" s="13" t="s">
        <v>105</v>
      </c>
      <c r="B31" s="121"/>
      <c r="C31" s="134"/>
      <c r="D31" s="135"/>
      <c r="E31" s="134"/>
      <c r="F31" s="135"/>
      <c r="G31" s="121"/>
    </row>
    <row r="32" spans="1:7" ht="12.75">
      <c r="A32" s="2" t="s">
        <v>106</v>
      </c>
      <c r="B32" s="105"/>
      <c r="C32" s="132"/>
      <c r="D32" s="133"/>
      <c r="E32" s="132"/>
      <c r="F32" s="133"/>
      <c r="G32" s="105"/>
    </row>
    <row r="33" spans="1:7" ht="34.5" customHeight="1">
      <c r="A33" s="61" t="s">
        <v>110</v>
      </c>
      <c r="B33" s="41" t="s">
        <v>111</v>
      </c>
      <c r="C33" s="98">
        <v>1</v>
      </c>
      <c r="D33" s="99"/>
      <c r="E33" s="98">
        <v>0</v>
      </c>
      <c r="F33" s="99"/>
      <c r="G33" s="47"/>
    </row>
    <row r="34" spans="1:7" ht="12.75">
      <c r="A34" s="3" t="s">
        <v>19</v>
      </c>
      <c r="B34" s="45" t="s">
        <v>7</v>
      </c>
      <c r="C34" s="98">
        <v>0.1</v>
      </c>
      <c r="D34" s="99"/>
      <c r="E34" s="98">
        <v>0</v>
      </c>
      <c r="F34" s="99"/>
      <c r="G34" s="47"/>
    </row>
    <row r="35" spans="1:7" ht="12.75">
      <c r="A35" s="3" t="s">
        <v>29</v>
      </c>
      <c r="B35" s="41" t="s">
        <v>8</v>
      </c>
      <c r="C35" s="98">
        <v>15</v>
      </c>
      <c r="D35" s="99"/>
      <c r="E35" s="98">
        <v>-69.1</v>
      </c>
      <c r="F35" s="99"/>
      <c r="G35" s="47">
        <f>(E35/C35)</f>
        <v>-4.6066666666666665</v>
      </c>
    </row>
    <row r="36" spans="1:7" ht="12.75">
      <c r="A36" s="12" t="s">
        <v>31</v>
      </c>
      <c r="B36" s="146" t="s">
        <v>9</v>
      </c>
      <c r="C36" s="124">
        <v>250</v>
      </c>
      <c r="D36" s="131"/>
      <c r="E36" s="124">
        <v>34.3</v>
      </c>
      <c r="F36" s="131"/>
      <c r="G36" s="138">
        <f>(E36/C36)</f>
        <v>0.1372</v>
      </c>
    </row>
    <row r="37" spans="1:7" ht="12.75">
      <c r="A37" s="13" t="s">
        <v>32</v>
      </c>
      <c r="B37" s="121"/>
      <c r="C37" s="134"/>
      <c r="D37" s="135"/>
      <c r="E37" s="134"/>
      <c r="F37" s="135"/>
      <c r="G37" s="121"/>
    </row>
    <row r="38" spans="1:7" ht="12.75">
      <c r="A38" s="2" t="s">
        <v>33</v>
      </c>
      <c r="B38" s="105"/>
      <c r="C38" s="132"/>
      <c r="D38" s="133"/>
      <c r="E38" s="132"/>
      <c r="F38" s="133"/>
      <c r="G38" s="105"/>
    </row>
    <row r="39" spans="1:7" ht="12.75">
      <c r="A39" s="12" t="s">
        <v>82</v>
      </c>
      <c r="B39" s="146" t="s">
        <v>74</v>
      </c>
      <c r="C39" s="124">
        <v>2840</v>
      </c>
      <c r="D39" s="131"/>
      <c r="E39" s="124">
        <v>840</v>
      </c>
      <c r="F39" s="131"/>
      <c r="G39" s="138">
        <f>(E39/C39)</f>
        <v>0.29577464788732394</v>
      </c>
    </row>
    <row r="40" spans="1:7" ht="12.75">
      <c r="A40" s="13" t="s">
        <v>36</v>
      </c>
      <c r="B40" s="121"/>
      <c r="C40" s="134"/>
      <c r="D40" s="135"/>
      <c r="E40" s="134"/>
      <c r="F40" s="135"/>
      <c r="G40" s="121"/>
    </row>
    <row r="41" spans="1:7" ht="12.75">
      <c r="A41" s="13" t="s">
        <v>37</v>
      </c>
      <c r="B41" s="121"/>
      <c r="C41" s="134"/>
      <c r="D41" s="135"/>
      <c r="E41" s="134"/>
      <c r="F41" s="135"/>
      <c r="G41" s="121"/>
    </row>
    <row r="42" spans="1:7" ht="12.75">
      <c r="A42" s="2" t="s">
        <v>38</v>
      </c>
      <c r="B42" s="105"/>
      <c r="C42" s="132"/>
      <c r="D42" s="133"/>
      <c r="E42" s="132"/>
      <c r="F42" s="133"/>
      <c r="G42" s="105"/>
    </row>
    <row r="43" spans="1:7" ht="42.75" customHeight="1">
      <c r="A43" s="70" t="s">
        <v>109</v>
      </c>
      <c r="B43" s="41" t="s">
        <v>123</v>
      </c>
      <c r="C43" s="144">
        <v>30</v>
      </c>
      <c r="D43" s="103"/>
      <c r="E43" s="128">
        <v>20</v>
      </c>
      <c r="F43" s="129"/>
      <c r="G43" s="47">
        <f>E43/C43</f>
        <v>0.6666666666666666</v>
      </c>
    </row>
    <row r="44" spans="1:7" ht="42.75" customHeight="1">
      <c r="A44" s="65" t="s">
        <v>109</v>
      </c>
      <c r="B44" s="66" t="s">
        <v>124</v>
      </c>
      <c r="C44" s="144">
        <v>30</v>
      </c>
      <c r="D44" s="145"/>
      <c r="E44" s="128">
        <v>23</v>
      </c>
      <c r="F44" s="145"/>
      <c r="G44" s="71">
        <f>E44/C44</f>
        <v>0.7666666666666667</v>
      </c>
    </row>
    <row r="45" spans="1:7" ht="12.75">
      <c r="A45" s="83" t="s">
        <v>109</v>
      </c>
      <c r="B45" s="146" t="s">
        <v>108</v>
      </c>
      <c r="C45" s="124">
        <v>1000</v>
      </c>
      <c r="D45" s="131"/>
      <c r="E45" s="127">
        <v>1560</v>
      </c>
      <c r="F45" s="131"/>
      <c r="G45" s="138">
        <f>(E45/C45)</f>
        <v>1.56</v>
      </c>
    </row>
    <row r="46" spans="1:7" ht="31.5" customHeight="1">
      <c r="A46" s="84"/>
      <c r="B46" s="105"/>
      <c r="C46" s="132"/>
      <c r="D46" s="133"/>
      <c r="E46" s="132"/>
      <c r="F46" s="133"/>
      <c r="G46" s="105"/>
    </row>
    <row r="47" spans="1:7" ht="12.75">
      <c r="A47" s="85" t="s">
        <v>109</v>
      </c>
      <c r="B47" s="146" t="s">
        <v>75</v>
      </c>
      <c r="C47" s="124">
        <v>100</v>
      </c>
      <c r="D47" s="131"/>
      <c r="E47" s="124">
        <v>625</v>
      </c>
      <c r="F47" s="131"/>
      <c r="G47" s="138">
        <f>(E47/C47)</f>
        <v>6.25</v>
      </c>
    </row>
    <row r="48" spans="1:7" ht="27" customHeight="1">
      <c r="A48" s="86"/>
      <c r="B48" s="105"/>
      <c r="C48" s="132"/>
      <c r="D48" s="133"/>
      <c r="E48" s="132"/>
      <c r="F48" s="133"/>
      <c r="G48" s="105"/>
    </row>
    <row r="49" spans="1:7" ht="12.75">
      <c r="A49" s="12" t="s">
        <v>40</v>
      </c>
      <c r="B49" s="146" t="s">
        <v>77</v>
      </c>
      <c r="C49" s="124">
        <v>40</v>
      </c>
      <c r="D49" s="131"/>
      <c r="E49" s="124">
        <v>5.9</v>
      </c>
      <c r="F49" s="131"/>
      <c r="G49" s="138">
        <f>(E49/C49)</f>
        <v>0.14750000000000002</v>
      </c>
    </row>
    <row r="50" spans="1:7" ht="12.75">
      <c r="A50" s="13" t="s">
        <v>41</v>
      </c>
      <c r="B50" s="121"/>
      <c r="C50" s="134"/>
      <c r="D50" s="135"/>
      <c r="E50" s="134"/>
      <c r="F50" s="135"/>
      <c r="G50" s="121"/>
    </row>
    <row r="51" spans="1:7" ht="12.75">
      <c r="A51" s="2" t="s">
        <v>39</v>
      </c>
      <c r="B51" s="105"/>
      <c r="C51" s="132"/>
      <c r="D51" s="133"/>
      <c r="E51" s="132"/>
      <c r="F51" s="133"/>
      <c r="G51" s="105"/>
    </row>
    <row r="52" spans="1:7" ht="12.75">
      <c r="A52" s="12" t="s">
        <v>82</v>
      </c>
      <c r="B52" s="146" t="s">
        <v>76</v>
      </c>
      <c r="C52" s="124">
        <v>40</v>
      </c>
      <c r="D52" s="131"/>
      <c r="E52" s="124">
        <v>61.1</v>
      </c>
      <c r="F52" s="131"/>
      <c r="G52" s="138">
        <f>(E52/C52)</f>
        <v>1.5275</v>
      </c>
    </row>
    <row r="53" spans="1:7" ht="12.75">
      <c r="A53" s="13" t="s">
        <v>36</v>
      </c>
      <c r="B53" s="121"/>
      <c r="C53" s="134"/>
      <c r="D53" s="135"/>
      <c r="E53" s="134"/>
      <c r="F53" s="135"/>
      <c r="G53" s="121"/>
    </row>
    <row r="54" spans="1:7" ht="12.75">
      <c r="A54" s="13" t="s">
        <v>37</v>
      </c>
      <c r="B54" s="121"/>
      <c r="C54" s="134"/>
      <c r="D54" s="135"/>
      <c r="E54" s="134"/>
      <c r="F54" s="135"/>
      <c r="G54" s="121"/>
    </row>
    <row r="55" spans="1:7" ht="12.75">
      <c r="A55" s="2" t="s">
        <v>38</v>
      </c>
      <c r="B55" s="105"/>
      <c r="C55" s="132"/>
      <c r="D55" s="133"/>
      <c r="E55" s="132"/>
      <c r="F55" s="133"/>
      <c r="G55" s="105"/>
    </row>
    <row r="56" spans="1:7" ht="51">
      <c r="A56" s="68" t="s">
        <v>138</v>
      </c>
      <c r="B56" s="41" t="s">
        <v>122</v>
      </c>
      <c r="C56" s="98">
        <v>1</v>
      </c>
      <c r="D56" s="103"/>
      <c r="E56" s="98"/>
      <c r="F56" s="103"/>
      <c r="G56" s="47"/>
    </row>
    <row r="57" spans="1:7" ht="12.75">
      <c r="A57" s="3" t="s">
        <v>20</v>
      </c>
      <c r="B57" s="46" t="s">
        <v>87</v>
      </c>
      <c r="C57" s="98">
        <v>1100</v>
      </c>
      <c r="D57" s="99"/>
      <c r="E57" s="98">
        <v>538.5</v>
      </c>
      <c r="F57" s="99"/>
      <c r="G57" s="47">
        <f>(E57/C57)</f>
        <v>0.48954545454545456</v>
      </c>
    </row>
    <row r="58" spans="1:7" ht="25.5">
      <c r="A58" s="69" t="s">
        <v>139</v>
      </c>
      <c r="B58" s="46" t="s">
        <v>121</v>
      </c>
      <c r="C58" s="98">
        <v>8.3</v>
      </c>
      <c r="D58" s="103"/>
      <c r="E58" s="98">
        <v>5.4</v>
      </c>
      <c r="F58" s="103"/>
      <c r="G58" s="47">
        <f>(E58/C58)</f>
        <v>0.6506024096385542</v>
      </c>
    </row>
    <row r="59" spans="1:7" ht="12.75">
      <c r="A59" s="12" t="s">
        <v>97</v>
      </c>
      <c r="B59" s="130" t="s">
        <v>99</v>
      </c>
      <c r="C59" s="124">
        <v>0</v>
      </c>
      <c r="D59" s="131"/>
      <c r="E59" s="124">
        <v>0</v>
      </c>
      <c r="F59" s="131"/>
      <c r="G59" s="138"/>
    </row>
    <row r="60" spans="1:7" ht="12.75">
      <c r="A60" s="2" t="s">
        <v>98</v>
      </c>
      <c r="B60" s="105"/>
      <c r="C60" s="132"/>
      <c r="D60" s="133"/>
      <c r="E60" s="132"/>
      <c r="F60" s="133"/>
      <c r="G60" s="105"/>
    </row>
    <row r="61" spans="1:7" ht="12.75" customHeight="1" hidden="1">
      <c r="A61" s="12"/>
      <c r="B61" s="46"/>
      <c r="C61" s="62"/>
      <c r="D61" s="63"/>
      <c r="E61" s="62"/>
      <c r="F61" s="63"/>
      <c r="G61" s="47" t="e">
        <f>(E61/C61)</f>
        <v>#DIV/0!</v>
      </c>
    </row>
    <row r="62" spans="1:7" ht="12.75" customHeight="1" hidden="1">
      <c r="A62" s="12"/>
      <c r="B62" s="46"/>
      <c r="C62" s="62"/>
      <c r="D62" s="63"/>
      <c r="E62" s="62"/>
      <c r="F62" s="63"/>
      <c r="G62" s="47"/>
    </row>
    <row r="63" spans="1:7" ht="12.75" customHeight="1" hidden="1">
      <c r="A63" s="12"/>
      <c r="B63" s="46"/>
      <c r="C63" s="64"/>
      <c r="D63" s="63"/>
      <c r="E63" s="62"/>
      <c r="F63" s="63"/>
      <c r="G63" s="47"/>
    </row>
    <row r="64" spans="1:7" ht="12.75">
      <c r="A64" s="12" t="s">
        <v>42</v>
      </c>
      <c r="B64" s="130" t="s">
        <v>10</v>
      </c>
      <c r="C64" s="124">
        <v>0</v>
      </c>
      <c r="D64" s="136"/>
      <c r="E64" s="127">
        <v>0</v>
      </c>
      <c r="F64" s="137"/>
      <c r="G64" s="138"/>
    </row>
    <row r="65" spans="1:7" ht="12.75">
      <c r="A65" s="13" t="s">
        <v>43</v>
      </c>
      <c r="B65" s="121"/>
      <c r="C65" s="134"/>
      <c r="D65" s="135"/>
      <c r="E65" s="134"/>
      <c r="F65" s="135"/>
      <c r="G65" s="121"/>
    </row>
    <row r="66" spans="1:7" ht="12.75">
      <c r="A66" s="2" t="s">
        <v>44</v>
      </c>
      <c r="B66" s="105"/>
      <c r="C66" s="132"/>
      <c r="D66" s="133"/>
      <c r="E66" s="132"/>
      <c r="F66" s="133"/>
      <c r="G66" s="105"/>
    </row>
    <row r="67" spans="1:7" ht="12.75">
      <c r="A67" s="12" t="s">
        <v>45</v>
      </c>
      <c r="B67" s="130" t="s">
        <v>88</v>
      </c>
      <c r="C67" s="124">
        <v>0</v>
      </c>
      <c r="D67" s="131"/>
      <c r="E67" s="124">
        <v>0</v>
      </c>
      <c r="F67" s="131"/>
      <c r="G67" s="138"/>
    </row>
    <row r="68" spans="1:7" ht="12.75">
      <c r="A68" s="2" t="s">
        <v>37</v>
      </c>
      <c r="B68" s="105"/>
      <c r="C68" s="132"/>
      <c r="D68" s="133"/>
      <c r="E68" s="132"/>
      <c r="F68" s="133"/>
      <c r="G68" s="105"/>
    </row>
    <row r="69" spans="1:7" ht="12.75">
      <c r="A69" s="12" t="s">
        <v>49</v>
      </c>
      <c r="B69" s="130" t="s">
        <v>112</v>
      </c>
      <c r="C69" s="124">
        <v>1746</v>
      </c>
      <c r="D69" s="131"/>
      <c r="E69" s="124">
        <v>1403</v>
      </c>
      <c r="F69" s="131"/>
      <c r="G69" s="138">
        <f>(E69/C69)</f>
        <v>0.8035509736540665</v>
      </c>
    </row>
    <row r="70" spans="1:7" ht="12.75">
      <c r="A70" s="13" t="s">
        <v>50</v>
      </c>
      <c r="B70" s="121"/>
      <c r="C70" s="134"/>
      <c r="D70" s="135"/>
      <c r="E70" s="134"/>
      <c r="F70" s="135"/>
      <c r="G70" s="121"/>
    </row>
    <row r="71" spans="1:7" ht="12.75">
      <c r="A71" s="13" t="s">
        <v>48</v>
      </c>
      <c r="B71" s="121"/>
      <c r="C71" s="134"/>
      <c r="D71" s="135"/>
      <c r="E71" s="134"/>
      <c r="F71" s="135"/>
      <c r="G71" s="121"/>
    </row>
    <row r="72" spans="1:7" ht="12.75">
      <c r="A72" s="2" t="s">
        <v>47</v>
      </c>
      <c r="B72" s="105"/>
      <c r="C72" s="132"/>
      <c r="D72" s="133"/>
      <c r="E72" s="132"/>
      <c r="F72" s="133"/>
      <c r="G72" s="105"/>
    </row>
    <row r="73" spans="1:7" ht="12.75">
      <c r="A73" s="12" t="s">
        <v>49</v>
      </c>
      <c r="B73" s="130" t="s">
        <v>113</v>
      </c>
      <c r="C73" s="124">
        <v>6.9</v>
      </c>
      <c r="D73" s="131"/>
      <c r="E73" s="127">
        <v>0</v>
      </c>
      <c r="F73" s="131"/>
      <c r="G73" s="138">
        <f>(F77/C73)</f>
        <v>0</v>
      </c>
    </row>
    <row r="74" spans="1:7" ht="12.75">
      <c r="A74" s="13" t="s">
        <v>52</v>
      </c>
      <c r="B74" s="121"/>
      <c r="C74" s="134"/>
      <c r="D74" s="135"/>
      <c r="E74" s="134"/>
      <c r="F74" s="135"/>
      <c r="G74" s="121"/>
    </row>
    <row r="75" spans="1:7" ht="12.75">
      <c r="A75" s="13" t="s">
        <v>51</v>
      </c>
      <c r="B75" s="121"/>
      <c r="C75" s="134"/>
      <c r="D75" s="135"/>
      <c r="E75" s="134"/>
      <c r="F75" s="135"/>
      <c r="G75" s="121"/>
    </row>
    <row r="76" spans="1:7" ht="12.75">
      <c r="A76" s="13" t="s">
        <v>53</v>
      </c>
      <c r="B76" s="121"/>
      <c r="C76" s="134"/>
      <c r="D76" s="135"/>
      <c r="E76" s="134"/>
      <c r="F76" s="135"/>
      <c r="G76" s="121"/>
    </row>
    <row r="77" spans="1:7" ht="12.75">
      <c r="A77" s="2" t="s">
        <v>54</v>
      </c>
      <c r="B77" s="105"/>
      <c r="C77" s="132"/>
      <c r="D77" s="133"/>
      <c r="E77" s="132"/>
      <c r="F77" s="133"/>
      <c r="G77" s="105"/>
    </row>
    <row r="78" spans="1:7" ht="12.75">
      <c r="A78" s="12" t="s">
        <v>83</v>
      </c>
      <c r="B78" s="130" t="s">
        <v>114</v>
      </c>
      <c r="C78" s="124">
        <v>7982</v>
      </c>
      <c r="D78" s="131"/>
      <c r="E78" s="124">
        <v>4775</v>
      </c>
      <c r="F78" s="131"/>
      <c r="G78" s="138">
        <f>(E78/C78)</f>
        <v>0.5982209972437985</v>
      </c>
    </row>
    <row r="79" spans="1:7" ht="12.75">
      <c r="A79" s="2" t="s">
        <v>55</v>
      </c>
      <c r="B79" s="105"/>
      <c r="C79" s="132"/>
      <c r="D79" s="133"/>
      <c r="E79" s="132"/>
      <c r="F79" s="133"/>
      <c r="G79" s="105"/>
    </row>
    <row r="80" spans="1:7" ht="12.75">
      <c r="A80" s="12" t="s">
        <v>46</v>
      </c>
      <c r="B80" s="130" t="s">
        <v>115</v>
      </c>
      <c r="C80" s="124">
        <v>4246.9</v>
      </c>
      <c r="D80" s="131"/>
      <c r="E80" s="124">
        <v>2460</v>
      </c>
      <c r="F80" s="131"/>
      <c r="G80" s="138">
        <f>(E80/C80)</f>
        <v>0.5792460382867504</v>
      </c>
    </row>
    <row r="81" spans="1:7" ht="12.75">
      <c r="A81" s="2" t="s">
        <v>56</v>
      </c>
      <c r="B81" s="105"/>
      <c r="C81" s="132"/>
      <c r="D81" s="133"/>
      <c r="E81" s="132"/>
      <c r="F81" s="133"/>
      <c r="G81" s="105"/>
    </row>
    <row r="82" spans="1:7" ht="12.75">
      <c r="A82" s="12" t="s">
        <v>100</v>
      </c>
      <c r="B82" s="130" t="s">
        <v>116</v>
      </c>
      <c r="C82" s="124">
        <v>0</v>
      </c>
      <c r="D82" s="131"/>
      <c r="E82" s="124">
        <v>0</v>
      </c>
      <c r="F82" s="131"/>
      <c r="G82" s="138"/>
    </row>
    <row r="83" spans="1:7" ht="12.75">
      <c r="A83" s="13" t="s">
        <v>101</v>
      </c>
      <c r="B83" s="121"/>
      <c r="C83" s="134"/>
      <c r="D83" s="135"/>
      <c r="E83" s="134"/>
      <c r="F83" s="135"/>
      <c r="G83" s="121"/>
    </row>
    <row r="84" spans="1:7" ht="12.75">
      <c r="A84" s="13" t="s">
        <v>102</v>
      </c>
      <c r="B84" s="121"/>
      <c r="C84" s="134"/>
      <c r="D84" s="135"/>
      <c r="E84" s="134"/>
      <c r="F84" s="135"/>
      <c r="G84" s="121"/>
    </row>
    <row r="85" spans="1:7" ht="12.75">
      <c r="A85" s="2" t="s">
        <v>103</v>
      </c>
      <c r="B85" s="105"/>
      <c r="C85" s="132"/>
      <c r="D85" s="133"/>
      <c r="E85" s="132"/>
      <c r="F85" s="133"/>
      <c r="G85" s="105"/>
    </row>
    <row r="86" spans="1:7" s="8" customFormat="1" ht="12.75">
      <c r="A86" s="54"/>
      <c r="B86" s="7"/>
      <c r="C86" s="89">
        <f>SUM(C18:D85)</f>
        <v>90948.9</v>
      </c>
      <c r="D86" s="90"/>
      <c r="E86" s="89">
        <f>SUM(E18:F85)</f>
        <v>62435.60000000001</v>
      </c>
      <c r="F86" s="90"/>
      <c r="G86" s="52">
        <f>(E86/C86)</f>
        <v>0.6864909855974071</v>
      </c>
    </row>
    <row r="87" spans="1:7" ht="12.75">
      <c r="A87" s="5" t="s">
        <v>151</v>
      </c>
      <c r="B87" s="7"/>
      <c r="C87" s="55"/>
      <c r="D87" s="56"/>
      <c r="E87" s="57"/>
      <c r="F87" s="56"/>
      <c r="G87" s="53"/>
    </row>
    <row r="88" spans="1:7" ht="12.75">
      <c r="A88" s="19"/>
      <c r="B88" s="18"/>
      <c r="C88" s="18"/>
      <c r="D88" s="30"/>
      <c r="E88" s="30"/>
      <c r="F88" s="30"/>
      <c r="G88" s="31"/>
    </row>
    <row r="89" spans="1:7" ht="15.75">
      <c r="A89" s="100" t="s">
        <v>120</v>
      </c>
      <c r="B89" s="100"/>
      <c r="C89" s="100"/>
      <c r="D89" s="100"/>
      <c r="E89" s="100"/>
      <c r="F89" s="100"/>
      <c r="G89" s="100"/>
    </row>
    <row r="90" spans="1:7" ht="15.75">
      <c r="A90" s="91" t="s">
        <v>153</v>
      </c>
      <c r="B90" s="91"/>
      <c r="C90" s="91"/>
      <c r="D90" s="91"/>
      <c r="E90" s="91"/>
      <c r="F90" s="91"/>
      <c r="G90" s="91"/>
    </row>
    <row r="91" spans="1:7" ht="15.75">
      <c r="A91" s="100" t="s">
        <v>80</v>
      </c>
      <c r="B91" s="100"/>
      <c r="C91" s="100"/>
      <c r="D91" s="100"/>
      <c r="E91" s="100"/>
      <c r="F91" s="100"/>
      <c r="G91" s="100"/>
    </row>
    <row r="92" spans="1:7" ht="12.75">
      <c r="A92" s="19"/>
      <c r="B92" s="18"/>
      <c r="C92" s="18"/>
      <c r="D92" s="30"/>
      <c r="E92" s="30"/>
      <c r="F92" s="30"/>
      <c r="G92" s="31"/>
    </row>
    <row r="93" spans="1:7" ht="12.75">
      <c r="A93" s="9"/>
      <c r="B93" s="32"/>
      <c r="C93" s="58"/>
      <c r="D93" s="33"/>
      <c r="E93" s="34"/>
      <c r="F93" s="35" t="s">
        <v>25</v>
      </c>
      <c r="G93" s="34"/>
    </row>
    <row r="94" spans="1:7" ht="12.75">
      <c r="A94" s="10" t="s">
        <v>0</v>
      </c>
      <c r="B94" s="36" t="s">
        <v>1</v>
      </c>
      <c r="C94" s="116" t="s">
        <v>85</v>
      </c>
      <c r="D94" s="117"/>
      <c r="E94" s="110" t="s">
        <v>23</v>
      </c>
      <c r="F94" s="111"/>
      <c r="G94" s="37" t="s">
        <v>2</v>
      </c>
    </row>
    <row r="95" spans="1:7" ht="12.75">
      <c r="A95" s="11"/>
      <c r="B95" s="38"/>
      <c r="C95" s="101" t="s">
        <v>25</v>
      </c>
      <c r="D95" s="102"/>
      <c r="E95" s="112" t="s">
        <v>24</v>
      </c>
      <c r="F95" s="113"/>
      <c r="G95" s="39"/>
    </row>
    <row r="96" spans="1:7" ht="12.75">
      <c r="A96" s="6" t="s">
        <v>11</v>
      </c>
      <c r="B96" s="67" t="s">
        <v>125</v>
      </c>
      <c r="C96" s="114">
        <f>SUM(C97+C99+C101+C103+C106+C107)</f>
        <v>19240.800000000003</v>
      </c>
      <c r="D96" s="115"/>
      <c r="E96" s="114">
        <f>SUM(E97+E99+E101+E107)</f>
        <v>13332.6</v>
      </c>
      <c r="F96" s="115"/>
      <c r="G96" s="43">
        <f>SUM(E96/C96)</f>
        <v>0.6929337657477859</v>
      </c>
    </row>
    <row r="97" spans="1:7" ht="12.75">
      <c r="A97" s="12" t="s">
        <v>57</v>
      </c>
      <c r="B97" s="122" t="s">
        <v>126</v>
      </c>
      <c r="C97" s="124">
        <v>1223.3</v>
      </c>
      <c r="D97" s="107"/>
      <c r="E97" s="124">
        <v>919.1</v>
      </c>
      <c r="F97" s="107"/>
      <c r="G97" s="120">
        <f>SUM(E97/C97)</f>
        <v>0.7513283740701382</v>
      </c>
    </row>
    <row r="98" spans="1:7" ht="12.75">
      <c r="A98" s="2" t="s">
        <v>58</v>
      </c>
      <c r="B98" s="119"/>
      <c r="C98" s="108"/>
      <c r="D98" s="109"/>
      <c r="E98" s="108"/>
      <c r="F98" s="109"/>
      <c r="G98" s="105"/>
    </row>
    <row r="99" spans="1:7" ht="12.75">
      <c r="A99" s="12" t="s">
        <v>60</v>
      </c>
      <c r="B99" s="122" t="s">
        <v>127</v>
      </c>
      <c r="C99" s="124">
        <v>3685.8</v>
      </c>
      <c r="D99" s="107"/>
      <c r="E99" s="124">
        <v>2409.3</v>
      </c>
      <c r="F99" s="107"/>
      <c r="G99" s="120">
        <f>SUM(E99/C99)</f>
        <v>0.6536708448640729</v>
      </c>
    </row>
    <row r="100" spans="1:7" ht="12.75">
      <c r="A100" s="2" t="s">
        <v>59</v>
      </c>
      <c r="B100" s="119"/>
      <c r="C100" s="108"/>
      <c r="D100" s="109"/>
      <c r="E100" s="108"/>
      <c r="F100" s="109"/>
      <c r="G100" s="105"/>
    </row>
    <row r="101" spans="1:7" ht="12.75">
      <c r="A101" s="12" t="s">
        <v>61</v>
      </c>
      <c r="B101" s="122" t="s">
        <v>128</v>
      </c>
      <c r="C101" s="124">
        <v>13888.3</v>
      </c>
      <c r="D101" s="107"/>
      <c r="E101" s="124">
        <v>9778.6</v>
      </c>
      <c r="F101" s="107"/>
      <c r="G101" s="120">
        <f>SUM(E101/C101)</f>
        <v>0.7040890533758632</v>
      </c>
    </row>
    <row r="102" spans="1:7" ht="12.75">
      <c r="A102" s="2" t="s">
        <v>62</v>
      </c>
      <c r="B102" s="119"/>
      <c r="C102" s="108"/>
      <c r="D102" s="109"/>
      <c r="E102" s="108"/>
      <c r="F102" s="109"/>
      <c r="G102" s="105"/>
    </row>
    <row r="103" spans="1:7" ht="12.75">
      <c r="A103" s="12" t="s">
        <v>21</v>
      </c>
      <c r="B103" s="122" t="s">
        <v>128</v>
      </c>
      <c r="C103" s="124">
        <v>6.9</v>
      </c>
      <c r="D103" s="107"/>
      <c r="E103" s="127">
        <v>0</v>
      </c>
      <c r="F103" s="107"/>
      <c r="G103" s="120">
        <f>SUM(F105/C103)</f>
        <v>0</v>
      </c>
    </row>
    <row r="104" spans="1:7" ht="12.75">
      <c r="A104" s="13" t="s">
        <v>63</v>
      </c>
      <c r="B104" s="123"/>
      <c r="C104" s="125"/>
      <c r="D104" s="126"/>
      <c r="E104" s="125"/>
      <c r="F104" s="126"/>
      <c r="G104" s="121"/>
    </row>
    <row r="105" spans="1:7" ht="12.75">
      <c r="A105" s="2" t="s">
        <v>64</v>
      </c>
      <c r="B105" s="119"/>
      <c r="C105" s="108"/>
      <c r="D105" s="109"/>
      <c r="E105" s="108"/>
      <c r="F105" s="109"/>
      <c r="G105" s="105"/>
    </row>
    <row r="106" spans="1:7" ht="12.75">
      <c r="A106" s="3" t="s">
        <v>12</v>
      </c>
      <c r="B106" s="59" t="s">
        <v>129</v>
      </c>
      <c r="C106" s="89">
        <v>30</v>
      </c>
      <c r="D106" s="90"/>
      <c r="E106" s="128">
        <v>0</v>
      </c>
      <c r="F106" s="129"/>
      <c r="G106" s="48">
        <f>SUM(F106/C106)</f>
        <v>0</v>
      </c>
    </row>
    <row r="107" spans="1:7" ht="12.75">
      <c r="A107" s="3" t="s">
        <v>13</v>
      </c>
      <c r="B107" s="60" t="s">
        <v>130</v>
      </c>
      <c r="C107" s="89">
        <v>406.5</v>
      </c>
      <c r="D107" s="90"/>
      <c r="E107" s="89">
        <v>225.6</v>
      </c>
      <c r="F107" s="90"/>
      <c r="G107" s="48">
        <f>SUM(E107/C107)</f>
        <v>0.5549815498154982</v>
      </c>
    </row>
    <row r="108" spans="1:7" ht="12.75">
      <c r="A108" s="15" t="s">
        <v>65</v>
      </c>
      <c r="B108" s="118" t="s">
        <v>131</v>
      </c>
      <c r="C108" s="106">
        <v>160</v>
      </c>
      <c r="D108" s="107"/>
      <c r="E108" s="106">
        <v>57.8</v>
      </c>
      <c r="F108" s="107"/>
      <c r="G108" s="104">
        <f>SUM(E108/C108)</f>
        <v>0.36124999999999996</v>
      </c>
    </row>
    <row r="109" spans="1:7" ht="12.75">
      <c r="A109" s="16" t="s">
        <v>66</v>
      </c>
      <c r="B109" s="119"/>
      <c r="C109" s="108"/>
      <c r="D109" s="109"/>
      <c r="E109" s="108"/>
      <c r="F109" s="109"/>
      <c r="G109" s="105"/>
    </row>
    <row r="110" spans="1:7" ht="12.75">
      <c r="A110" s="16" t="s">
        <v>117</v>
      </c>
      <c r="B110" s="60" t="s">
        <v>118</v>
      </c>
      <c r="C110" s="89">
        <v>925.3</v>
      </c>
      <c r="D110" s="103"/>
      <c r="E110" s="89">
        <v>869.8</v>
      </c>
      <c r="F110" s="103"/>
      <c r="G110" s="40"/>
    </row>
    <row r="111" spans="1:7" ht="12.75">
      <c r="A111" s="6" t="s">
        <v>14</v>
      </c>
      <c r="B111" s="60" t="s">
        <v>132</v>
      </c>
      <c r="C111" s="89">
        <v>34106.9</v>
      </c>
      <c r="D111" s="90"/>
      <c r="E111" s="89">
        <v>15623.4</v>
      </c>
      <c r="F111" s="90"/>
      <c r="G111" s="40">
        <f>SUM(E111/C111)</f>
        <v>0.4580715339124927</v>
      </c>
    </row>
    <row r="112" spans="1:7" ht="12.75">
      <c r="A112" s="6" t="s">
        <v>15</v>
      </c>
      <c r="B112" s="60" t="s">
        <v>133</v>
      </c>
      <c r="C112" s="89">
        <v>3322.6</v>
      </c>
      <c r="D112" s="90"/>
      <c r="E112" s="89">
        <v>2380</v>
      </c>
      <c r="F112" s="90"/>
      <c r="G112" s="40">
        <f>SUM(E112/C112)</f>
        <v>0.7163065069523867</v>
      </c>
    </row>
    <row r="113" spans="1:7" ht="12.75">
      <c r="A113" s="6" t="s">
        <v>67</v>
      </c>
      <c r="B113" s="60" t="s">
        <v>134</v>
      </c>
      <c r="C113" s="89">
        <v>2600</v>
      </c>
      <c r="D113" s="90"/>
      <c r="E113" s="89">
        <v>1608.4</v>
      </c>
      <c r="F113" s="90"/>
      <c r="G113" s="40">
        <f>SUM(E113/C113)</f>
        <v>0.6186153846153847</v>
      </c>
    </row>
    <row r="114" spans="1:7" s="14" customFormat="1" ht="12.75">
      <c r="A114" s="6" t="s">
        <v>68</v>
      </c>
      <c r="B114" s="60" t="s">
        <v>135</v>
      </c>
      <c r="C114" s="89">
        <f>SUM(C118+C116+C115)</f>
        <v>14435</v>
      </c>
      <c r="D114" s="90"/>
      <c r="E114" s="87">
        <f>SUM(E115+E116+E118)</f>
        <v>8848.9</v>
      </c>
      <c r="F114" s="88"/>
      <c r="G114" s="40"/>
    </row>
    <row r="115" spans="1:7" ht="12.75">
      <c r="A115" s="12" t="s">
        <v>86</v>
      </c>
      <c r="B115" s="60">
        <v>1001</v>
      </c>
      <c r="C115" s="89">
        <v>2206.1</v>
      </c>
      <c r="D115" s="90"/>
      <c r="E115" s="87">
        <v>1654.7</v>
      </c>
      <c r="F115" s="88"/>
      <c r="G115" s="40">
        <f>SUM(E115/C115)</f>
        <v>0.7500566610761072</v>
      </c>
    </row>
    <row r="116" spans="1:7" ht="12.75">
      <c r="A116" s="12" t="s">
        <v>22</v>
      </c>
      <c r="B116" s="118" t="s">
        <v>136</v>
      </c>
      <c r="C116" s="106">
        <v>7982</v>
      </c>
      <c r="D116" s="107"/>
      <c r="E116" s="106">
        <v>4763.1</v>
      </c>
      <c r="F116" s="107"/>
      <c r="G116" s="104">
        <f>SUM(E116/C116)</f>
        <v>0.5967301428213481</v>
      </c>
    </row>
    <row r="117" spans="1:7" ht="12.75">
      <c r="A117" s="2" t="s">
        <v>71</v>
      </c>
      <c r="B117" s="119"/>
      <c r="C117" s="108"/>
      <c r="D117" s="109"/>
      <c r="E117" s="108"/>
      <c r="F117" s="109"/>
      <c r="G117" s="105"/>
    </row>
    <row r="118" spans="1:7" ht="12.75">
      <c r="A118" s="12" t="s">
        <v>22</v>
      </c>
      <c r="B118" s="118" t="s">
        <v>136</v>
      </c>
      <c r="C118" s="106">
        <v>4246.9</v>
      </c>
      <c r="D118" s="107"/>
      <c r="E118" s="106">
        <v>2431.1</v>
      </c>
      <c r="F118" s="107"/>
      <c r="G118" s="104">
        <f>SUM(E118/C118)</f>
        <v>0.5724410746662272</v>
      </c>
    </row>
    <row r="119" spans="1:7" ht="12.75">
      <c r="A119" s="2" t="s">
        <v>71</v>
      </c>
      <c r="B119" s="119"/>
      <c r="C119" s="108"/>
      <c r="D119" s="109"/>
      <c r="E119" s="108"/>
      <c r="F119" s="109"/>
      <c r="G119" s="105"/>
    </row>
    <row r="120" spans="1:7" ht="12.75">
      <c r="A120" s="6" t="s">
        <v>69</v>
      </c>
      <c r="B120" s="60" t="s">
        <v>137</v>
      </c>
      <c r="C120" s="89">
        <v>11212.4</v>
      </c>
      <c r="D120" s="90"/>
      <c r="E120" s="89">
        <v>7988.7</v>
      </c>
      <c r="F120" s="90"/>
      <c r="G120" s="40">
        <f>SUM(E120/C120)</f>
        <v>0.7124879597588384</v>
      </c>
    </row>
    <row r="121" spans="1:7" ht="12.75">
      <c r="A121" s="6" t="s">
        <v>70</v>
      </c>
      <c r="B121" s="60">
        <v>1200</v>
      </c>
      <c r="C121" s="89">
        <v>4945.9</v>
      </c>
      <c r="D121" s="90"/>
      <c r="E121" s="98">
        <v>2875.5</v>
      </c>
      <c r="F121" s="99"/>
      <c r="G121" s="40">
        <f>SUM(E121/C121)</f>
        <v>0.5813906467983583</v>
      </c>
    </row>
    <row r="122" spans="1:7" ht="12.75">
      <c r="A122" s="42"/>
      <c r="B122" s="42"/>
      <c r="C122" s="96">
        <f>SUM(C96+C108+C110+C111+C112+C113+C114+C120+C121)</f>
        <v>90948.9</v>
      </c>
      <c r="D122" s="97"/>
      <c r="E122" s="96">
        <f>SUM(E96+E108+E110+E111+E112+E113+E114+E120+E121)</f>
        <v>53585.1</v>
      </c>
      <c r="F122" s="97"/>
      <c r="G122" s="40">
        <f>SUM(E122/C122)</f>
        <v>0.5891780989104871</v>
      </c>
    </row>
    <row r="123" spans="1:7" ht="12.75">
      <c r="A123" s="5" t="s">
        <v>152</v>
      </c>
      <c r="B123" s="4"/>
      <c r="C123" s="94"/>
      <c r="D123" s="95"/>
      <c r="E123" s="92"/>
      <c r="F123" s="93"/>
      <c r="G123" s="43"/>
    </row>
    <row r="124" spans="1:7" ht="12.75">
      <c r="A124" s="17"/>
      <c r="B124" s="17"/>
      <c r="C124" s="17"/>
      <c r="D124" s="17"/>
      <c r="E124" s="19"/>
      <c r="F124" s="19"/>
      <c r="G124" s="19"/>
    </row>
    <row r="125" spans="1:7" ht="12.75">
      <c r="A125" s="21"/>
      <c r="B125" s="17"/>
      <c r="C125" s="17"/>
      <c r="D125" s="17"/>
      <c r="E125" s="19"/>
      <c r="F125" s="19"/>
      <c r="G125" s="19"/>
    </row>
  </sheetData>
  <sheetProtection/>
  <mergeCells count="172">
    <mergeCell ref="A2:G7"/>
    <mergeCell ref="C73:D77"/>
    <mergeCell ref="C78:D79"/>
    <mergeCell ref="C80:D81"/>
    <mergeCell ref="C82:D85"/>
    <mergeCell ref="E18:F19"/>
    <mergeCell ref="E20:F21"/>
    <mergeCell ref="E22:F23"/>
    <mergeCell ref="E24:F26"/>
    <mergeCell ref="E28:F29"/>
    <mergeCell ref="E30:F32"/>
    <mergeCell ref="B73:B77"/>
    <mergeCell ref="B78:B79"/>
    <mergeCell ref="B80:B81"/>
    <mergeCell ref="B82:B85"/>
    <mergeCell ref="C18:D19"/>
    <mergeCell ref="C20:D21"/>
    <mergeCell ref="C22:D23"/>
    <mergeCell ref="C24:D26"/>
    <mergeCell ref="C28:D29"/>
    <mergeCell ref="C30:D32"/>
    <mergeCell ref="B59:B60"/>
    <mergeCell ref="C59:D60"/>
    <mergeCell ref="E59:F60"/>
    <mergeCell ref="G59:G60"/>
    <mergeCell ref="C58:D58"/>
    <mergeCell ref="E58:F58"/>
    <mergeCell ref="C52:D55"/>
    <mergeCell ref="E52:F55"/>
    <mergeCell ref="E45:F46"/>
    <mergeCell ref="G52:G55"/>
    <mergeCell ref="C49:D51"/>
    <mergeCell ref="E49:F51"/>
    <mergeCell ref="G49:G51"/>
    <mergeCell ref="B22:B23"/>
    <mergeCell ref="B24:B26"/>
    <mergeCell ref="B28:B29"/>
    <mergeCell ref="B30:B32"/>
    <mergeCell ref="C56:D56"/>
    <mergeCell ref="E56:F56"/>
    <mergeCell ref="B45:B46"/>
    <mergeCell ref="B47:B48"/>
    <mergeCell ref="B49:B51"/>
    <mergeCell ref="B52:B55"/>
    <mergeCell ref="A11:G11"/>
    <mergeCell ref="A13:G13"/>
    <mergeCell ref="E36:F38"/>
    <mergeCell ref="E39:F42"/>
    <mergeCell ref="G18:G19"/>
    <mergeCell ref="G20:G21"/>
    <mergeCell ref="G22:G23"/>
    <mergeCell ref="G24:G26"/>
    <mergeCell ref="B18:B19"/>
    <mergeCell ref="B20:B21"/>
    <mergeCell ref="C35:D35"/>
    <mergeCell ref="E35:F35"/>
    <mergeCell ref="G30:G32"/>
    <mergeCell ref="G36:G38"/>
    <mergeCell ref="G39:G42"/>
    <mergeCell ref="B36:B38"/>
    <mergeCell ref="B39:B42"/>
    <mergeCell ref="C16:D16"/>
    <mergeCell ref="C17:D17"/>
    <mergeCell ref="G45:G46"/>
    <mergeCell ref="C43:D43"/>
    <mergeCell ref="E43:F43"/>
    <mergeCell ref="C44:D44"/>
    <mergeCell ref="E44:F44"/>
    <mergeCell ref="C36:D38"/>
    <mergeCell ref="C39:D42"/>
    <mergeCell ref="G28:G29"/>
    <mergeCell ref="E15:F15"/>
    <mergeCell ref="E16:F16"/>
    <mergeCell ref="E17:F17"/>
    <mergeCell ref="G73:G77"/>
    <mergeCell ref="C27:D27"/>
    <mergeCell ref="E27:F27"/>
    <mergeCell ref="E47:F48"/>
    <mergeCell ref="G47:G48"/>
    <mergeCell ref="G64:G66"/>
    <mergeCell ref="G67:G68"/>
    <mergeCell ref="G78:G79"/>
    <mergeCell ref="G80:G81"/>
    <mergeCell ref="G82:G85"/>
    <mergeCell ref="C57:D57"/>
    <mergeCell ref="C33:D33"/>
    <mergeCell ref="E33:F33"/>
    <mergeCell ref="C45:D46"/>
    <mergeCell ref="C47:D48"/>
    <mergeCell ref="E82:F85"/>
    <mergeCell ref="G69:G72"/>
    <mergeCell ref="E86:F86"/>
    <mergeCell ref="C86:D86"/>
    <mergeCell ref="C34:D34"/>
    <mergeCell ref="E34:F34"/>
    <mergeCell ref="C64:D66"/>
    <mergeCell ref="E64:F66"/>
    <mergeCell ref="E57:F57"/>
    <mergeCell ref="E73:F77"/>
    <mergeCell ref="E78:F79"/>
    <mergeCell ref="E80:F81"/>
    <mergeCell ref="B97:B98"/>
    <mergeCell ref="B99:B100"/>
    <mergeCell ref="C97:D98"/>
    <mergeCell ref="E97:F98"/>
    <mergeCell ref="C99:D100"/>
    <mergeCell ref="E99:F100"/>
    <mergeCell ref="B64:B66"/>
    <mergeCell ref="B67:B68"/>
    <mergeCell ref="B69:B72"/>
    <mergeCell ref="C67:D68"/>
    <mergeCell ref="C69:D72"/>
    <mergeCell ref="E67:F68"/>
    <mergeCell ref="E69:F72"/>
    <mergeCell ref="B101:B102"/>
    <mergeCell ref="B103:B105"/>
    <mergeCell ref="B108:B109"/>
    <mergeCell ref="B116:B117"/>
    <mergeCell ref="C101:D102"/>
    <mergeCell ref="E101:F102"/>
    <mergeCell ref="C103:D105"/>
    <mergeCell ref="E103:F105"/>
    <mergeCell ref="C113:D113"/>
    <mergeCell ref="E106:F106"/>
    <mergeCell ref="B118:B119"/>
    <mergeCell ref="G97:G98"/>
    <mergeCell ref="G99:G100"/>
    <mergeCell ref="G101:G102"/>
    <mergeCell ref="G103:G105"/>
    <mergeCell ref="C108:D109"/>
    <mergeCell ref="E108:F109"/>
    <mergeCell ref="G108:G109"/>
    <mergeCell ref="C116:D117"/>
    <mergeCell ref="E116:F117"/>
    <mergeCell ref="G116:G117"/>
    <mergeCell ref="C118:D119"/>
    <mergeCell ref="E118:F119"/>
    <mergeCell ref="G118:G119"/>
    <mergeCell ref="A89:G89"/>
    <mergeCell ref="E94:F94"/>
    <mergeCell ref="E95:F95"/>
    <mergeCell ref="C96:D96"/>
    <mergeCell ref="C94:D94"/>
    <mergeCell ref="E96:F96"/>
    <mergeCell ref="C122:D122"/>
    <mergeCell ref="C106:D106"/>
    <mergeCell ref="C107:D107"/>
    <mergeCell ref="E111:F111"/>
    <mergeCell ref="C112:D112"/>
    <mergeCell ref="E120:F120"/>
    <mergeCell ref="E110:F110"/>
    <mergeCell ref="C110:D110"/>
    <mergeCell ref="A12:G12"/>
    <mergeCell ref="A90:G90"/>
    <mergeCell ref="E123:F123"/>
    <mergeCell ref="C120:D120"/>
    <mergeCell ref="C123:D123"/>
    <mergeCell ref="E122:F122"/>
    <mergeCell ref="E121:F121"/>
    <mergeCell ref="C121:D121"/>
    <mergeCell ref="A91:G91"/>
    <mergeCell ref="C95:D95"/>
    <mergeCell ref="A45:A46"/>
    <mergeCell ref="A47:A48"/>
    <mergeCell ref="E114:F114"/>
    <mergeCell ref="E115:F115"/>
    <mergeCell ref="C114:D114"/>
    <mergeCell ref="E107:F107"/>
    <mergeCell ref="C115:D115"/>
    <mergeCell ref="E113:F113"/>
    <mergeCell ref="E112:F112"/>
    <mergeCell ref="C111:D111"/>
  </mergeCells>
  <printOptions/>
  <pageMargins left="0.75" right="0.75" top="0.7348484848484849" bottom="0.5606060606060606" header="0.5" footer="0.5"/>
  <pageSetup horizontalDpi="600" verticalDpi="600" orientation="landscape" paperSize="9" scale="96" r:id="rId1"/>
  <rowBreaks count="1" manualBreakCount="1">
    <brk id="8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110" workbookViewId="0" topLeftCell="A1">
      <selection activeCell="A23" sqref="A23"/>
    </sheetView>
  </sheetViews>
  <sheetFormatPr defaultColWidth="9.140625" defaultRowHeight="12.75"/>
  <sheetData>
    <row r="2" ht="12.75">
      <c r="A2" s="49" t="s">
        <v>95</v>
      </c>
    </row>
    <row r="3" ht="12.75">
      <c r="A3" s="49" t="s">
        <v>96</v>
      </c>
    </row>
    <row r="5" ht="12.75">
      <c r="A5" s="49" t="s">
        <v>89</v>
      </c>
    </row>
    <row r="6" spans="1:5" ht="12.75">
      <c r="A6" s="49" t="s">
        <v>155</v>
      </c>
      <c r="B6" s="50"/>
      <c r="C6" s="50"/>
      <c r="D6" s="50"/>
      <c r="E6" s="50"/>
    </row>
    <row r="7" spans="1:5" ht="12.75">
      <c r="A7" s="51"/>
      <c r="B7" s="50"/>
      <c r="C7" s="50"/>
      <c r="D7" s="50"/>
      <c r="E7" s="50"/>
    </row>
    <row r="8" spans="1:5" ht="12.75">
      <c r="A8" s="49"/>
      <c r="B8" s="50"/>
      <c r="C8" s="50"/>
      <c r="D8" s="50"/>
      <c r="E8" s="50"/>
    </row>
    <row r="9" spans="1:5" ht="12.75">
      <c r="A9" s="51" t="s">
        <v>90</v>
      </c>
      <c r="B9" s="50"/>
      <c r="C9" s="50"/>
      <c r="D9" s="50"/>
      <c r="E9" s="50"/>
    </row>
    <row r="10" spans="1:5" ht="12.75">
      <c r="A10" s="51" t="s">
        <v>156</v>
      </c>
      <c r="B10" s="50"/>
      <c r="C10" s="50"/>
      <c r="D10" s="50"/>
      <c r="E10" s="50"/>
    </row>
    <row r="11" spans="1:5" ht="12.75">
      <c r="A11" s="51"/>
      <c r="B11" s="50"/>
      <c r="C11" s="50"/>
      <c r="D11" s="50"/>
      <c r="E11" s="50"/>
    </row>
    <row r="12" ht="12.75">
      <c r="A12" s="51"/>
    </row>
    <row r="13" ht="12.75">
      <c r="A13" s="51"/>
    </row>
    <row r="14" ht="12.75">
      <c r="A14" s="51"/>
    </row>
    <row r="15" ht="12.75">
      <c r="A15" s="51" t="s">
        <v>91</v>
      </c>
    </row>
    <row r="16" ht="12.75">
      <c r="A16" s="51" t="s">
        <v>157</v>
      </c>
    </row>
    <row r="17" ht="12.75">
      <c r="A17" s="51"/>
    </row>
    <row r="18" ht="12.75">
      <c r="A18" s="51" t="s">
        <v>92</v>
      </c>
    </row>
    <row r="19" ht="12.75">
      <c r="A19" s="51" t="s">
        <v>158</v>
      </c>
    </row>
    <row r="20" ht="12.75">
      <c r="A20" s="51"/>
    </row>
    <row r="21" ht="12.75">
      <c r="A21" s="51" t="s">
        <v>93</v>
      </c>
    </row>
    <row r="22" ht="12.75">
      <c r="A22" s="51" t="s">
        <v>159</v>
      </c>
    </row>
    <row r="23" ht="12.75">
      <c r="A23" s="51"/>
    </row>
    <row r="24" ht="12.75">
      <c r="A24" s="51"/>
    </row>
    <row r="25" ht="12.75">
      <c r="A25" s="49" t="s">
        <v>94</v>
      </c>
    </row>
    <row r="26" ht="12.75">
      <c r="A26" s="49" t="s">
        <v>119</v>
      </c>
    </row>
    <row r="27" ht="12.75">
      <c r="A27" s="49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view="pageBreakPreview" zoomScale="130" zoomScaleSheetLayoutView="130" zoomScalePageLayoutView="0" workbookViewId="0" topLeftCell="A1">
      <selection activeCell="A3" sqref="A3:G3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24.28125" style="0" customWidth="1"/>
    <col min="4" max="4" width="14.8515625" style="0" customWidth="1"/>
    <col min="5" max="5" width="12.57421875" style="0" customWidth="1"/>
    <col min="6" max="6" width="16.8515625" style="0" customWidth="1"/>
    <col min="7" max="7" width="16.57421875" style="0" customWidth="1"/>
  </cols>
  <sheetData>
    <row r="2" spans="1:7" ht="18.75">
      <c r="A2" s="148" t="s">
        <v>140</v>
      </c>
      <c r="B2" s="148"/>
      <c r="C2" s="148"/>
      <c r="D2" s="148"/>
      <c r="E2" s="148"/>
      <c r="F2" s="148"/>
      <c r="G2" s="148"/>
    </row>
    <row r="3" spans="1:7" ht="64.5" customHeight="1">
      <c r="A3" s="147" t="s">
        <v>154</v>
      </c>
      <c r="B3" s="147"/>
      <c r="C3" s="147"/>
      <c r="D3" s="147"/>
      <c r="E3" s="147"/>
      <c r="F3" s="147"/>
      <c r="G3" s="147"/>
    </row>
    <row r="4" ht="19.5" thickBot="1">
      <c r="A4" s="72"/>
    </row>
    <row r="5" spans="1:7" ht="101.25" customHeight="1" thickBot="1">
      <c r="A5" s="73" t="s">
        <v>141</v>
      </c>
      <c r="B5" s="74" t="s">
        <v>144</v>
      </c>
      <c r="C5" s="74" t="s">
        <v>142</v>
      </c>
      <c r="D5" s="74" t="s">
        <v>145</v>
      </c>
      <c r="E5" s="74" t="s">
        <v>146</v>
      </c>
      <c r="F5" s="74" t="s">
        <v>147</v>
      </c>
      <c r="G5" s="74" t="s">
        <v>148</v>
      </c>
    </row>
    <row r="6" spans="1:7" ht="16.5" thickBot="1">
      <c r="A6" s="75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</row>
    <row r="7" spans="1:7" ht="120.75" thickBot="1">
      <c r="A7" s="79">
        <v>1</v>
      </c>
      <c r="B7" s="78" t="s">
        <v>143</v>
      </c>
      <c r="C7" s="82" t="s">
        <v>150</v>
      </c>
      <c r="D7" s="80">
        <v>30</v>
      </c>
      <c r="E7" s="80">
        <v>0</v>
      </c>
      <c r="F7" s="80">
        <f>D7-E7</f>
        <v>30</v>
      </c>
      <c r="G7" s="81" t="s">
        <v>149</v>
      </c>
    </row>
    <row r="8" ht="18.75">
      <c r="A8" s="77"/>
    </row>
    <row r="9" ht="18.75">
      <c r="A9" s="72"/>
    </row>
  </sheetData>
  <sheetProtection/>
  <mergeCells count="2">
    <mergeCell ref="A3:G3"/>
    <mergeCell ref="A2:G2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GLAVAMA</cp:lastModifiedBy>
  <cp:lastPrinted>2018-07-19T07:47:21Z</cp:lastPrinted>
  <dcterms:created xsi:type="dcterms:W3CDTF">1996-10-08T23:32:33Z</dcterms:created>
  <dcterms:modified xsi:type="dcterms:W3CDTF">2018-11-01T10:41:34Z</dcterms:modified>
  <cp:category/>
  <cp:version/>
  <cp:contentType/>
  <cp:contentStatus/>
</cp:coreProperties>
</file>